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eot\Dropbox (Sense.)\2018-19 EA TPM CBA (Shared)\Step 6\QA\2020-02-26\"/>
    </mc:Choice>
  </mc:AlternateContent>
  <xr:revisionPtr revIDLastSave="0" documentId="13_ncr:1_{1872A544-3C7B-4D9E-A989-810124275924}" xr6:coauthVersionLast="45" xr6:coauthVersionMax="45" xr10:uidLastSave="{00000000-0000-0000-0000-000000000000}"/>
  <bookViews>
    <workbookView xWindow="57480" yWindow="-120" windowWidth="29040" windowHeight="15840" activeTab="2" xr2:uid="{EA6673ED-ED10-4A6C-A1EF-FAF60E47B756}"/>
  </bookViews>
  <sheets>
    <sheet name="Battery cost function - central" sheetId="2" r:id="rId1"/>
    <sheet name="Battery cost function - low" sheetId="1" r:id="rId2"/>
    <sheet name="Battery cost function - high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1" i="3" l="1"/>
  <c r="B42" i="3" s="1"/>
  <c r="AL40" i="3"/>
  <c r="AJ40" i="3"/>
  <c r="AH40" i="3"/>
  <c r="AD40" i="3"/>
  <c r="AB40" i="3"/>
  <c r="Z40" i="3"/>
  <c r="V40" i="3"/>
  <c r="T40" i="3"/>
  <c r="R40" i="3"/>
  <c r="N40" i="3"/>
  <c r="L40" i="3"/>
  <c r="J40" i="3"/>
  <c r="D40" i="3"/>
  <c r="AK40" i="3" s="1"/>
  <c r="C40" i="3"/>
  <c r="AL39" i="3"/>
  <c r="AK39" i="3"/>
  <c r="AI39" i="3"/>
  <c r="AG39" i="3"/>
  <c r="AF39" i="3"/>
  <c r="AE39" i="3"/>
  <c r="AD39" i="3"/>
  <c r="AC39" i="3"/>
  <c r="AA39" i="3"/>
  <c r="Y39" i="3"/>
  <c r="X39" i="3"/>
  <c r="W39" i="3"/>
  <c r="V39" i="3"/>
  <c r="U39" i="3"/>
  <c r="S39" i="3"/>
  <c r="Q39" i="3"/>
  <c r="P39" i="3"/>
  <c r="O39" i="3"/>
  <c r="N39" i="3"/>
  <c r="M39" i="3"/>
  <c r="K39" i="3"/>
  <c r="J39" i="3"/>
  <c r="I39" i="3"/>
  <c r="H39" i="3"/>
  <c r="D39" i="3"/>
  <c r="AJ39" i="3" s="1"/>
  <c r="C39" i="3"/>
  <c r="AL38" i="3"/>
  <c r="D38" i="3"/>
  <c r="C38" i="3"/>
  <c r="AL37" i="3"/>
  <c r="AK37" i="3"/>
  <c r="AI37" i="3"/>
  <c r="AH37" i="3"/>
  <c r="AG37" i="3"/>
  <c r="AF37" i="3"/>
  <c r="AE37" i="3"/>
  <c r="AD37" i="3"/>
  <c r="AC37" i="3"/>
  <c r="AA37" i="3"/>
  <c r="Z37" i="3"/>
  <c r="Y37" i="3"/>
  <c r="X37" i="3"/>
  <c r="W37" i="3"/>
  <c r="V37" i="3"/>
  <c r="U37" i="3"/>
  <c r="S37" i="3"/>
  <c r="R37" i="3"/>
  <c r="Q37" i="3"/>
  <c r="P37" i="3"/>
  <c r="O37" i="3"/>
  <c r="N37" i="3"/>
  <c r="M37" i="3"/>
  <c r="K37" i="3"/>
  <c r="J37" i="3"/>
  <c r="I37" i="3"/>
  <c r="H37" i="3"/>
  <c r="D37" i="3"/>
  <c r="AJ37" i="3" s="1"/>
  <c r="C37" i="3"/>
  <c r="AL36" i="3"/>
  <c r="AK36" i="3"/>
  <c r="AJ36" i="3"/>
  <c r="AC36" i="3"/>
  <c r="AB36" i="3"/>
  <c r="Z36" i="3"/>
  <c r="T36" i="3"/>
  <c r="S36" i="3"/>
  <c r="Q36" i="3"/>
  <c r="K36" i="3"/>
  <c r="J36" i="3"/>
  <c r="D36" i="3"/>
  <c r="AD36" i="3" s="1"/>
  <c r="C36" i="3"/>
  <c r="AL35" i="3"/>
  <c r="AK35" i="3"/>
  <c r="AJ35" i="3"/>
  <c r="AI35" i="3"/>
  <c r="AF35" i="3"/>
  <c r="AD35" i="3"/>
  <c r="AC35" i="3"/>
  <c r="Z35" i="3"/>
  <c r="Y35" i="3"/>
  <c r="X35" i="3"/>
  <c r="W35" i="3"/>
  <c r="U35" i="3"/>
  <c r="S35" i="3"/>
  <c r="Q35" i="3"/>
  <c r="P35" i="3"/>
  <c r="O35" i="3"/>
  <c r="N35" i="3"/>
  <c r="K35" i="3"/>
  <c r="J35" i="3"/>
  <c r="H35" i="3"/>
  <c r="D35" i="3"/>
  <c r="C35" i="3"/>
  <c r="AL34" i="3"/>
  <c r="AK34" i="3"/>
  <c r="AJ34" i="3"/>
  <c r="AI34" i="3"/>
  <c r="AH34" i="3"/>
  <c r="AE34" i="3"/>
  <c r="W34" i="3"/>
  <c r="O34" i="3"/>
  <c r="D34" i="3"/>
  <c r="AD34" i="3" s="1"/>
  <c r="C34" i="3"/>
  <c r="AL33" i="3"/>
  <c r="AK33" i="3"/>
  <c r="AJ33" i="3"/>
  <c r="AI33" i="3"/>
  <c r="AH33" i="3"/>
  <c r="AG33" i="3"/>
  <c r="AF33" i="3"/>
  <c r="AE33" i="3"/>
  <c r="AC33" i="3"/>
  <c r="AA33" i="3"/>
  <c r="Z33" i="3"/>
  <c r="X33" i="3"/>
  <c r="W33" i="3"/>
  <c r="V33" i="3"/>
  <c r="U33" i="3"/>
  <c r="S33" i="3"/>
  <c r="R33" i="3"/>
  <c r="P33" i="3"/>
  <c r="O33" i="3"/>
  <c r="N33" i="3"/>
  <c r="M33" i="3"/>
  <c r="K33" i="3"/>
  <c r="J33" i="3"/>
  <c r="H33" i="3"/>
  <c r="D33" i="3"/>
  <c r="Y33" i="3" s="1"/>
  <c r="C33" i="3"/>
  <c r="AL32" i="3"/>
  <c r="AK32" i="3"/>
  <c r="AJ32" i="3"/>
  <c r="AI32" i="3"/>
  <c r="AH32" i="3"/>
  <c r="AG32" i="3"/>
  <c r="AF32" i="3"/>
  <c r="AE32" i="3"/>
  <c r="W32" i="3"/>
  <c r="O32" i="3"/>
  <c r="D32" i="3"/>
  <c r="AD32" i="3" s="1"/>
  <c r="C32" i="3"/>
  <c r="AL31" i="3"/>
  <c r="AK31" i="3"/>
  <c r="AJ31" i="3"/>
  <c r="AI31" i="3"/>
  <c r="AH31" i="3"/>
  <c r="AG31" i="3"/>
  <c r="AF31" i="3"/>
  <c r="AE31" i="3"/>
  <c r="AD31" i="3"/>
  <c r="AC31" i="3"/>
  <c r="AA31" i="3"/>
  <c r="Z31" i="3"/>
  <c r="X31" i="3"/>
  <c r="W31" i="3"/>
  <c r="V31" i="3"/>
  <c r="U31" i="3"/>
  <c r="S31" i="3"/>
  <c r="R31" i="3"/>
  <c r="P31" i="3"/>
  <c r="O31" i="3"/>
  <c r="N31" i="3"/>
  <c r="M31" i="3"/>
  <c r="K31" i="3"/>
  <c r="J31" i="3"/>
  <c r="H31" i="3"/>
  <c r="D31" i="3"/>
  <c r="Y31" i="3" s="1"/>
  <c r="C31" i="3"/>
  <c r="AL30" i="3"/>
  <c r="AK30" i="3"/>
  <c r="AJ30" i="3"/>
  <c r="AI30" i="3"/>
  <c r="AH30" i="3"/>
  <c r="AG30" i="3"/>
  <c r="AF30" i="3"/>
  <c r="AE30" i="3"/>
  <c r="AD30" i="3"/>
  <c r="W30" i="3"/>
  <c r="O30" i="3"/>
  <c r="I30" i="3"/>
  <c r="D30" i="3"/>
  <c r="V30" i="3" s="1"/>
  <c r="C30" i="3"/>
  <c r="AL29" i="3"/>
  <c r="AK29" i="3"/>
  <c r="AJ29" i="3"/>
  <c r="AI29" i="3"/>
  <c r="AH29" i="3"/>
  <c r="AG29" i="3"/>
  <c r="AF29" i="3"/>
  <c r="AE29" i="3"/>
  <c r="AD29" i="3"/>
  <c r="AC29" i="3"/>
  <c r="AA29" i="3"/>
  <c r="Z29" i="3"/>
  <c r="X29" i="3"/>
  <c r="W29" i="3"/>
  <c r="V29" i="3"/>
  <c r="U29" i="3"/>
  <c r="S29" i="3"/>
  <c r="R29" i="3"/>
  <c r="P29" i="3"/>
  <c r="O29" i="3"/>
  <c r="N29" i="3"/>
  <c r="M29" i="3"/>
  <c r="K29" i="3"/>
  <c r="J29" i="3"/>
  <c r="I29" i="3"/>
  <c r="H29" i="3"/>
  <c r="D29" i="3"/>
  <c r="Y29" i="3" s="1"/>
  <c r="C29" i="3"/>
  <c r="AL28" i="3"/>
  <c r="AK28" i="3"/>
  <c r="AJ28" i="3"/>
  <c r="AI28" i="3"/>
  <c r="AH28" i="3"/>
  <c r="AG28" i="3"/>
  <c r="AF28" i="3"/>
  <c r="AE28" i="3"/>
  <c r="AD28" i="3"/>
  <c r="AC28" i="3"/>
  <c r="AB28" i="3"/>
  <c r="Y28" i="3"/>
  <c r="W28" i="3"/>
  <c r="Q28" i="3"/>
  <c r="O28" i="3"/>
  <c r="I28" i="3"/>
  <c r="D28" i="3"/>
  <c r="V28" i="3" s="1"/>
  <c r="C28" i="3"/>
  <c r="AL27" i="3"/>
  <c r="AK27" i="3"/>
  <c r="AJ27" i="3"/>
  <c r="AI27" i="3"/>
  <c r="AH27" i="3"/>
  <c r="AG27" i="3"/>
  <c r="AF27" i="3"/>
  <c r="AE27" i="3"/>
  <c r="AD27" i="3"/>
  <c r="AC27" i="3"/>
  <c r="AB27" i="3"/>
  <c r="AA27" i="3"/>
  <c r="Z27" i="3"/>
  <c r="X27" i="3"/>
  <c r="V27" i="3"/>
  <c r="U27" i="3"/>
  <c r="S27" i="3"/>
  <c r="R27" i="3"/>
  <c r="Q27" i="3"/>
  <c r="P27" i="3"/>
  <c r="O27" i="3"/>
  <c r="N27" i="3"/>
  <c r="M27" i="3"/>
  <c r="K27" i="3"/>
  <c r="J27" i="3"/>
  <c r="I27" i="3"/>
  <c r="H27" i="3"/>
  <c r="D27" i="3"/>
  <c r="Y27" i="3" s="1"/>
  <c r="C27" i="3"/>
  <c r="AL26" i="3"/>
  <c r="AK26" i="3"/>
  <c r="AJ26" i="3"/>
  <c r="AI26" i="3"/>
  <c r="AH26" i="3"/>
  <c r="AG26" i="3"/>
  <c r="AF26" i="3"/>
  <c r="AE26" i="3"/>
  <c r="AD26" i="3"/>
  <c r="AC26" i="3"/>
  <c r="AB26" i="3"/>
  <c r="AA26" i="3"/>
  <c r="Z26" i="3"/>
  <c r="Y26" i="3"/>
  <c r="W26" i="3"/>
  <c r="Q26" i="3"/>
  <c r="O26" i="3"/>
  <c r="I26" i="3"/>
  <c r="D26" i="3"/>
  <c r="V26" i="3" s="1"/>
  <c r="C26" i="3"/>
  <c r="AL25" i="3"/>
  <c r="AK25" i="3"/>
  <c r="AJ25" i="3"/>
  <c r="AI25" i="3"/>
  <c r="AH25" i="3"/>
  <c r="AG25" i="3"/>
  <c r="AF25" i="3"/>
  <c r="AE25" i="3"/>
  <c r="AD25" i="3"/>
  <c r="AC25" i="3"/>
  <c r="AB25" i="3"/>
  <c r="AA25" i="3"/>
  <c r="Z25" i="3"/>
  <c r="Y25" i="3"/>
  <c r="X25" i="3"/>
  <c r="V25" i="3"/>
  <c r="U25" i="3"/>
  <c r="S25" i="3"/>
  <c r="R25" i="3"/>
  <c r="Q25" i="3"/>
  <c r="P25" i="3"/>
  <c r="O25" i="3"/>
  <c r="N25" i="3"/>
  <c r="M25" i="3"/>
  <c r="K25" i="3"/>
  <c r="J25" i="3"/>
  <c r="I25" i="3"/>
  <c r="H25" i="3"/>
  <c r="D25" i="3"/>
  <c r="W25" i="3" s="1"/>
  <c r="C25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Q24" i="3"/>
  <c r="O24" i="3"/>
  <c r="I24" i="3"/>
  <c r="D24" i="3"/>
  <c r="V24" i="3" s="1"/>
  <c r="C24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S23" i="3"/>
  <c r="R23" i="3"/>
  <c r="Q23" i="3"/>
  <c r="P23" i="3"/>
  <c r="N23" i="3"/>
  <c r="M23" i="3"/>
  <c r="K23" i="3"/>
  <c r="J23" i="3"/>
  <c r="I23" i="3"/>
  <c r="H23" i="3"/>
  <c r="D23" i="3"/>
  <c r="O23" i="3" s="1"/>
  <c r="C23" i="3"/>
  <c r="AL22" i="3"/>
  <c r="AK22" i="3"/>
  <c r="AJ22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Q22" i="3"/>
  <c r="O22" i="3"/>
  <c r="I22" i="3"/>
  <c r="D22" i="3"/>
  <c r="N22" i="3" s="1"/>
  <c r="C22" i="3"/>
  <c r="AL21" i="3"/>
  <c r="AK21" i="3"/>
  <c r="AJ21" i="3"/>
  <c r="AI21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S21" i="3"/>
  <c r="R21" i="3"/>
  <c r="Q21" i="3"/>
  <c r="P21" i="3"/>
  <c r="N21" i="3"/>
  <c r="M21" i="3"/>
  <c r="K21" i="3"/>
  <c r="J21" i="3"/>
  <c r="I21" i="3"/>
  <c r="H21" i="3"/>
  <c r="D21" i="3"/>
  <c r="O21" i="3" s="1"/>
  <c r="C21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Q20" i="3"/>
  <c r="O20" i="3"/>
  <c r="I20" i="3"/>
  <c r="D20" i="3"/>
  <c r="N20" i="3" s="1"/>
  <c r="C20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N19" i="3"/>
  <c r="M19" i="3"/>
  <c r="K19" i="3"/>
  <c r="J19" i="3"/>
  <c r="I19" i="3"/>
  <c r="H19" i="3"/>
  <c r="D19" i="3"/>
  <c r="O19" i="3" s="1"/>
  <c r="C19" i="3"/>
  <c r="AL18" i="3"/>
  <c r="AK18" i="3"/>
  <c r="AJ18" i="3"/>
  <c r="AI18" i="3"/>
  <c r="AH18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O18" i="3"/>
  <c r="I18" i="3"/>
  <c r="D18" i="3"/>
  <c r="N18" i="3" s="1"/>
  <c r="C18" i="3"/>
  <c r="AL17" i="3"/>
  <c r="AK17" i="3"/>
  <c r="AJ17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N17" i="3"/>
  <c r="M17" i="3"/>
  <c r="K17" i="3"/>
  <c r="J17" i="3"/>
  <c r="I17" i="3"/>
  <c r="H17" i="3"/>
  <c r="D17" i="3"/>
  <c r="O17" i="3" s="1"/>
  <c r="C17" i="3"/>
  <c r="AL16" i="3"/>
  <c r="AK16" i="3"/>
  <c r="AJ16" i="3"/>
  <c r="AI16" i="3"/>
  <c r="AH16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I16" i="3"/>
  <c r="D16" i="3"/>
  <c r="N16" i="3" s="1"/>
  <c r="C16" i="3"/>
  <c r="AL15" i="3"/>
  <c r="AK15" i="3"/>
  <c r="AJ15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K15" i="3"/>
  <c r="J15" i="3"/>
  <c r="I15" i="3"/>
  <c r="H15" i="3"/>
  <c r="D15" i="3"/>
  <c r="L15" i="3" s="1"/>
  <c r="C15" i="3"/>
  <c r="AL14" i="3"/>
  <c r="AK14" i="3"/>
  <c r="AJ14" i="3"/>
  <c r="AI14" i="3"/>
  <c r="AH14" i="3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I14" i="3"/>
  <c r="D14" i="3"/>
  <c r="M14" i="3" s="1"/>
  <c r="C14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K13" i="3"/>
  <c r="J13" i="3"/>
  <c r="I13" i="3"/>
  <c r="H13" i="3"/>
  <c r="D13" i="3"/>
  <c r="L13" i="3" s="1"/>
  <c r="C13" i="3"/>
  <c r="AL12" i="3"/>
  <c r="AK12" i="3"/>
  <c r="AJ12" i="3"/>
  <c r="AI12" i="3"/>
  <c r="AH12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I12" i="3"/>
  <c r="D12" i="3"/>
  <c r="K12" i="3" s="1"/>
  <c r="C12" i="3"/>
  <c r="AL11" i="3"/>
  <c r="AK11" i="3"/>
  <c r="AJ11" i="3"/>
  <c r="AI11" i="3"/>
  <c r="AH11" i="3"/>
  <c r="AG11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D11" i="3"/>
  <c r="C11" i="3"/>
  <c r="AL10" i="3"/>
  <c r="AK10" i="3"/>
  <c r="AJ10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D10" i="3"/>
  <c r="H10" i="3" s="1"/>
  <c r="C10" i="3"/>
  <c r="AL9" i="3"/>
  <c r="AK9" i="3"/>
  <c r="AJ9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D9" i="3"/>
  <c r="H9" i="3" s="1"/>
  <c r="B2" i="3"/>
  <c r="B42" i="2"/>
  <c r="B43" i="2" s="1"/>
  <c r="B44" i="2" s="1"/>
  <c r="AJ41" i="2"/>
  <c r="AH41" i="2"/>
  <c r="AG41" i="2"/>
  <c r="AB41" i="2"/>
  <c r="Z41" i="2"/>
  <c r="Y41" i="2"/>
  <c r="T41" i="2"/>
  <c r="R41" i="2"/>
  <c r="Q41" i="2"/>
  <c r="L41" i="2"/>
  <c r="J41" i="2"/>
  <c r="I41" i="2"/>
  <c r="D41" i="2"/>
  <c r="AI41" i="2" s="1"/>
  <c r="B41" i="2"/>
  <c r="AL40" i="2"/>
  <c r="AK40" i="2"/>
  <c r="AJ40" i="2"/>
  <c r="AI40" i="2"/>
  <c r="AH40" i="2"/>
  <c r="AG40" i="2"/>
  <c r="AF40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C40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C39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C38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C37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C36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C35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C34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C33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C32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C31" i="2"/>
  <c r="AL30" i="2"/>
  <c r="AK30" i="2"/>
  <c r="AJ30" i="2"/>
  <c r="AI30" i="2"/>
  <c r="AH30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C30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C29" i="2"/>
  <c r="AL28" i="2"/>
  <c r="AK28" i="2"/>
  <c r="AJ28" i="2"/>
  <c r="AI28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C28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C27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C26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E22" i="2" s="1"/>
  <c r="F22" i="2" s="1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E25" i="2"/>
  <c r="F25" i="2" s="1"/>
  <c r="C25" i="2"/>
  <c r="AL24" i="2"/>
  <c r="AK24" i="2"/>
  <c r="AJ24" i="2"/>
  <c r="AI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E24" i="2" s="1"/>
  <c r="F24" i="2" s="1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C24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E23" i="2"/>
  <c r="F23" i="2" s="1"/>
  <c r="C23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E17" i="2" s="1"/>
  <c r="F17" i="2" s="1"/>
  <c r="O22" i="2"/>
  <c r="N22" i="2"/>
  <c r="E15" i="2" s="1"/>
  <c r="F15" i="2" s="1"/>
  <c r="M22" i="2"/>
  <c r="L22" i="2"/>
  <c r="K22" i="2"/>
  <c r="J22" i="2"/>
  <c r="I22" i="2"/>
  <c r="H22" i="2"/>
  <c r="C22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E19" i="2" s="1"/>
  <c r="F19" i="2" s="1"/>
  <c r="Q21" i="2"/>
  <c r="P21" i="2"/>
  <c r="O21" i="2"/>
  <c r="N21" i="2"/>
  <c r="M21" i="2"/>
  <c r="L21" i="2"/>
  <c r="K21" i="2"/>
  <c r="J21" i="2"/>
  <c r="I21" i="2"/>
  <c r="H21" i="2"/>
  <c r="C21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C20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C19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C18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E16" i="2" s="1"/>
  <c r="F16" i="2" s="1"/>
  <c r="N17" i="2"/>
  <c r="M17" i="2"/>
  <c r="L17" i="2"/>
  <c r="E13" i="2" s="1"/>
  <c r="F13" i="2" s="1"/>
  <c r="K17" i="2"/>
  <c r="J17" i="2"/>
  <c r="I17" i="2"/>
  <c r="H17" i="2"/>
  <c r="C17" i="2"/>
  <c r="AL16" i="2"/>
  <c r="AK16" i="2"/>
  <c r="AJ16" i="2"/>
  <c r="AI16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C16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C15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C14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C13" i="2"/>
  <c r="AL12" i="2"/>
  <c r="AK12" i="2"/>
  <c r="AJ12" i="2"/>
  <c r="AI12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C12" i="2"/>
  <c r="AL11" i="2"/>
  <c r="AK11" i="2"/>
  <c r="AJ11" i="2"/>
  <c r="AI11" i="2"/>
  <c r="AH11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C11" i="2"/>
  <c r="AL10" i="2"/>
  <c r="AK10" i="2"/>
  <c r="AJ10" i="2"/>
  <c r="AI10" i="2"/>
  <c r="AH10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E10" i="2" s="1"/>
  <c r="F10" i="2" s="1"/>
  <c r="H10" i="2"/>
  <c r="C10" i="2"/>
  <c r="AL9" i="2"/>
  <c r="AK9" i="2"/>
  <c r="AJ9" i="2"/>
  <c r="AI9" i="2"/>
  <c r="AH9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B2" i="2"/>
  <c r="AM43" i="1"/>
  <c r="AL43" i="1"/>
  <c r="AJ43" i="1"/>
  <c r="AE43" i="1"/>
  <c r="AB43" i="1"/>
  <c r="W43" i="1"/>
  <c r="V43" i="1"/>
  <c r="T43" i="1"/>
  <c r="O43" i="1"/>
  <c r="N43" i="1"/>
  <c r="L43" i="1"/>
  <c r="C43" i="1"/>
  <c r="E43" i="1" s="1"/>
  <c r="AF42" i="1"/>
  <c r="X42" i="1"/>
  <c r="M42" i="1"/>
  <c r="E42" i="1"/>
  <c r="AC42" i="1" s="1"/>
  <c r="C42" i="1"/>
  <c r="AL41" i="1"/>
  <c r="X41" i="1"/>
  <c r="V41" i="1"/>
  <c r="Q41" i="1"/>
  <c r="P41" i="1"/>
  <c r="E41" i="1"/>
  <c r="Y41" i="1" s="1"/>
  <c r="C41" i="1"/>
  <c r="AM40" i="1"/>
  <c r="AH40" i="1"/>
  <c r="AG40" i="1"/>
  <c r="AE40" i="1"/>
  <c r="Z40" i="1"/>
  <c r="W40" i="1"/>
  <c r="R40" i="1"/>
  <c r="Q40" i="1"/>
  <c r="O40" i="1"/>
  <c r="J40" i="1"/>
  <c r="I40" i="1"/>
  <c r="C40" i="1"/>
  <c r="E40" i="1" s="1"/>
  <c r="C39" i="1"/>
  <c r="AM38" i="1"/>
  <c r="C38" i="1"/>
  <c r="AM37" i="1"/>
  <c r="AL37" i="1"/>
  <c r="D37" i="1"/>
  <c r="C37" i="1"/>
  <c r="E37" i="1" s="1"/>
  <c r="AM36" i="1"/>
  <c r="AL36" i="1"/>
  <c r="AK36" i="1"/>
  <c r="AJ36" i="1"/>
  <c r="AE36" i="1"/>
  <c r="AD36" i="1"/>
  <c r="AB36" i="1"/>
  <c r="W36" i="1"/>
  <c r="V36" i="1"/>
  <c r="T36" i="1"/>
  <c r="O36" i="1"/>
  <c r="N36" i="1"/>
  <c r="L36" i="1"/>
  <c r="E36" i="1"/>
  <c r="AI36" i="1" s="1"/>
  <c r="D36" i="1"/>
  <c r="C36" i="1"/>
  <c r="AM35" i="1"/>
  <c r="AL35" i="1"/>
  <c r="AK35" i="1"/>
  <c r="AJ35" i="1"/>
  <c r="D35" i="1"/>
  <c r="C35" i="1"/>
  <c r="AM34" i="1"/>
  <c r="AL34" i="1"/>
  <c r="AK34" i="1"/>
  <c r="AJ34" i="1"/>
  <c r="AI34" i="1"/>
  <c r="AD34" i="1"/>
  <c r="V34" i="1"/>
  <c r="N34" i="1"/>
  <c r="C34" i="1"/>
  <c r="E34" i="1" s="1"/>
  <c r="AM33" i="1"/>
  <c r="AL33" i="1"/>
  <c r="AK33" i="1"/>
  <c r="AJ33" i="1"/>
  <c r="AI33" i="1"/>
  <c r="AH33" i="1"/>
  <c r="C33" i="1"/>
  <c r="AM32" i="1"/>
  <c r="AL32" i="1"/>
  <c r="AK32" i="1"/>
  <c r="AJ32" i="1"/>
  <c r="AI32" i="1"/>
  <c r="AH32" i="1"/>
  <c r="AG32" i="1"/>
  <c r="C32" i="1"/>
  <c r="AM31" i="1"/>
  <c r="AL31" i="1"/>
  <c r="AK31" i="1"/>
  <c r="AJ31" i="1"/>
  <c r="AI31" i="1"/>
  <c r="AH31" i="1"/>
  <c r="AG31" i="1"/>
  <c r="AF31" i="1"/>
  <c r="E31" i="1"/>
  <c r="C31" i="1"/>
  <c r="D31" i="1" s="1"/>
  <c r="AM30" i="1"/>
  <c r="AL30" i="1"/>
  <c r="AK30" i="1"/>
  <c r="AJ30" i="1"/>
  <c r="AI30" i="1"/>
  <c r="AH30" i="1"/>
  <c r="AG30" i="1"/>
  <c r="AF30" i="1"/>
  <c r="AE30" i="1"/>
  <c r="Z30" i="1"/>
  <c r="R30" i="1"/>
  <c r="J30" i="1"/>
  <c r="E30" i="1"/>
  <c r="Y30" i="1" s="1"/>
  <c r="D30" i="1"/>
  <c r="C30" i="1"/>
  <c r="AM29" i="1"/>
  <c r="AL29" i="1"/>
  <c r="AK29" i="1"/>
  <c r="AJ29" i="1"/>
  <c r="AI29" i="1"/>
  <c r="AH29" i="1"/>
  <c r="AG29" i="1"/>
  <c r="AF29" i="1"/>
  <c r="AE29" i="1"/>
  <c r="AD29" i="1"/>
  <c r="W29" i="1"/>
  <c r="O29" i="1"/>
  <c r="D29" i="1"/>
  <c r="C29" i="1"/>
  <c r="E29" i="1" s="1"/>
  <c r="AM28" i="1"/>
  <c r="AL28" i="1"/>
  <c r="AK28" i="1"/>
  <c r="AJ28" i="1"/>
  <c r="AI28" i="1"/>
  <c r="AH28" i="1"/>
  <c r="AG28" i="1"/>
  <c r="AF28" i="1"/>
  <c r="AE28" i="1"/>
  <c r="AD28" i="1"/>
  <c r="AC28" i="1"/>
  <c r="AB28" i="1"/>
  <c r="W28" i="1"/>
  <c r="V28" i="1"/>
  <c r="T28" i="1"/>
  <c r="O28" i="1"/>
  <c r="N28" i="1"/>
  <c r="L28" i="1"/>
  <c r="E28" i="1"/>
  <c r="AA28" i="1" s="1"/>
  <c r="D28" i="1"/>
  <c r="C28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D27" i="1"/>
  <c r="C27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Q26" i="1"/>
  <c r="N26" i="1"/>
  <c r="I26" i="1"/>
  <c r="C26" i="1"/>
  <c r="E26" i="1" s="1"/>
  <c r="V26" i="1" s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N25" i="1"/>
  <c r="E25" i="1"/>
  <c r="V25" i="1" s="1"/>
  <c r="C25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C24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O23" i="1"/>
  <c r="E23" i="1"/>
  <c r="U23" i="1" s="1"/>
  <c r="C23" i="1"/>
  <c r="D23" i="1" s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T22" i="1"/>
  <c r="E22" i="1"/>
  <c r="U22" i="1" s="1"/>
  <c r="D22" i="1"/>
  <c r="C22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C21" i="1"/>
  <c r="E21" i="1" s="1"/>
  <c r="I21" i="1" s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O20" i="1"/>
  <c r="E20" i="1"/>
  <c r="C20" i="1"/>
  <c r="D21" i="1" s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L19" i="1"/>
  <c r="I19" i="1"/>
  <c r="C19" i="1"/>
  <c r="E19" i="1" s="1"/>
  <c r="K19" i="1" s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D18" i="1"/>
  <c r="C18" i="1"/>
  <c r="E18" i="1" s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L17" i="1"/>
  <c r="I17" i="1"/>
  <c r="E17" i="1"/>
  <c r="N17" i="1" s="1"/>
  <c r="D17" i="1"/>
  <c r="C17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C16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C15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C14" i="1"/>
  <c r="E14" i="1" s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E13" i="1"/>
  <c r="J13" i="1" s="1"/>
  <c r="C13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J12" i="1"/>
  <c r="E12" i="1"/>
  <c r="L12" i="1" s="1"/>
  <c r="C12" i="1"/>
  <c r="D12" i="1" s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C11" i="1"/>
  <c r="D11" i="1" s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D10" i="1"/>
  <c r="C10" i="1"/>
  <c r="E10" i="1" s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C9" i="1"/>
  <c r="E9" i="1" s="1"/>
  <c r="I9" i="1" s="1"/>
  <c r="C2" i="1"/>
  <c r="G16" i="2" l="1"/>
  <c r="G17" i="2"/>
  <c r="G23" i="2"/>
  <c r="M14" i="1"/>
  <c r="L14" i="1"/>
  <c r="J14" i="1"/>
  <c r="I14" i="1"/>
  <c r="N14" i="1"/>
  <c r="K14" i="1"/>
  <c r="Q18" i="1"/>
  <c r="I18" i="1"/>
  <c r="P18" i="1"/>
  <c r="O18" i="1"/>
  <c r="L18" i="1"/>
  <c r="N18" i="1"/>
  <c r="M18" i="1"/>
  <c r="K18" i="1"/>
  <c r="R18" i="1"/>
  <c r="J18" i="1"/>
  <c r="I10" i="1"/>
  <c r="J10" i="1"/>
  <c r="E11" i="1"/>
  <c r="K13" i="1"/>
  <c r="D16" i="1"/>
  <c r="O17" i="1"/>
  <c r="R19" i="1"/>
  <c r="S20" i="1"/>
  <c r="K20" i="1"/>
  <c r="R20" i="1"/>
  <c r="J20" i="1"/>
  <c r="Q20" i="1"/>
  <c r="I20" i="1"/>
  <c r="P20" i="1"/>
  <c r="M20" i="1"/>
  <c r="R21" i="1"/>
  <c r="M22" i="1"/>
  <c r="K25" i="1"/>
  <c r="AJ37" i="1"/>
  <c r="AB37" i="1"/>
  <c r="AH37" i="1"/>
  <c r="Z37" i="1"/>
  <c r="AG37" i="1"/>
  <c r="Y37" i="1"/>
  <c r="AE37" i="1"/>
  <c r="W37" i="1"/>
  <c r="V37" i="1"/>
  <c r="N37" i="1"/>
  <c r="AK37" i="1"/>
  <c r="U37" i="1"/>
  <c r="M37" i="1"/>
  <c r="AI37" i="1"/>
  <c r="T37" i="1"/>
  <c r="L37" i="1"/>
  <c r="AF37" i="1"/>
  <c r="S37" i="1"/>
  <c r="K37" i="1"/>
  <c r="AD37" i="1"/>
  <c r="R37" i="1"/>
  <c r="J37" i="1"/>
  <c r="AC37" i="1"/>
  <c r="Q37" i="1"/>
  <c r="I37" i="1"/>
  <c r="AA37" i="1"/>
  <c r="P37" i="1"/>
  <c r="I12" i="1"/>
  <c r="D13" i="1"/>
  <c r="L13" i="1"/>
  <c r="E16" i="1"/>
  <c r="P17" i="1"/>
  <c r="S19" i="1"/>
  <c r="R22" i="1"/>
  <c r="M23" i="1"/>
  <c r="M25" i="1"/>
  <c r="P26" i="1"/>
  <c r="AB31" i="1"/>
  <c r="T31" i="1"/>
  <c r="L31" i="1"/>
  <c r="AA31" i="1"/>
  <c r="S31" i="1"/>
  <c r="K31" i="1"/>
  <c r="Z31" i="1"/>
  <c r="R31" i="1"/>
  <c r="J31" i="1"/>
  <c r="Y31" i="1"/>
  <c r="Q31" i="1"/>
  <c r="I31" i="1"/>
  <c r="X31" i="1"/>
  <c r="P31" i="1"/>
  <c r="AE31" i="1"/>
  <c r="W31" i="1"/>
  <c r="O31" i="1"/>
  <c r="AD31" i="1"/>
  <c r="V31" i="1"/>
  <c r="N31" i="1"/>
  <c r="K12" i="1"/>
  <c r="D15" i="1"/>
  <c r="J17" i="1"/>
  <c r="J19" i="1"/>
  <c r="L20" i="1"/>
  <c r="P23" i="1"/>
  <c r="S25" i="1"/>
  <c r="V29" i="1"/>
  <c r="N29" i="1"/>
  <c r="AC29" i="1"/>
  <c r="U29" i="1"/>
  <c r="M29" i="1"/>
  <c r="AB29" i="1"/>
  <c r="T29" i="1"/>
  <c r="L29" i="1"/>
  <c r="AA29" i="1"/>
  <c r="S29" i="1"/>
  <c r="K29" i="1"/>
  <c r="Z29" i="1"/>
  <c r="R29" i="1"/>
  <c r="J29" i="1"/>
  <c r="Y29" i="1"/>
  <c r="Q29" i="1"/>
  <c r="I29" i="1"/>
  <c r="X29" i="1"/>
  <c r="P29" i="1"/>
  <c r="M31" i="1"/>
  <c r="O37" i="1"/>
  <c r="E33" i="1"/>
  <c r="D33" i="1"/>
  <c r="E39" i="1"/>
  <c r="D40" i="1"/>
  <c r="D39" i="1"/>
  <c r="E15" i="1"/>
  <c r="K17" i="1"/>
  <c r="N20" i="1"/>
  <c r="U25" i="1"/>
  <c r="U26" i="1"/>
  <c r="M26" i="1"/>
  <c r="T26" i="1"/>
  <c r="L26" i="1"/>
  <c r="S26" i="1"/>
  <c r="K26" i="1"/>
  <c r="Z26" i="1"/>
  <c r="R26" i="1"/>
  <c r="J26" i="1"/>
  <c r="X26" i="1"/>
  <c r="W26" i="1"/>
  <c r="O26" i="1"/>
  <c r="Y26" i="1"/>
  <c r="U31" i="1"/>
  <c r="AC34" i="1"/>
  <c r="U34" i="1"/>
  <c r="M34" i="1"/>
  <c r="AB34" i="1"/>
  <c r="T34" i="1"/>
  <c r="L34" i="1"/>
  <c r="AA34" i="1"/>
  <c r="S34" i="1"/>
  <c r="K34" i="1"/>
  <c r="AH34" i="1"/>
  <c r="Z34" i="1"/>
  <c r="R34" i="1"/>
  <c r="J34" i="1"/>
  <c r="AG34" i="1"/>
  <c r="Y34" i="1"/>
  <c r="Q34" i="1"/>
  <c r="I34" i="1"/>
  <c r="AF34" i="1"/>
  <c r="X34" i="1"/>
  <c r="P34" i="1"/>
  <c r="AE34" i="1"/>
  <c r="W34" i="1"/>
  <c r="O34" i="1"/>
  <c r="X37" i="1"/>
  <c r="N21" i="1"/>
  <c r="U21" i="1"/>
  <c r="M21" i="1"/>
  <c r="T21" i="1"/>
  <c r="L21" i="1"/>
  <c r="S21" i="1"/>
  <c r="K21" i="1"/>
  <c r="P21" i="1"/>
  <c r="Q22" i="1"/>
  <c r="I22" i="1"/>
  <c r="P22" i="1"/>
  <c r="O22" i="1"/>
  <c r="V22" i="1"/>
  <c r="N22" i="1"/>
  <c r="S22" i="1"/>
  <c r="K22" i="1"/>
  <c r="D25" i="1"/>
  <c r="AC31" i="1"/>
  <c r="I13" i="1"/>
  <c r="D14" i="1"/>
  <c r="M17" i="1"/>
  <c r="P19" i="1"/>
  <c r="O19" i="1"/>
  <c r="M19" i="1"/>
  <c r="N19" i="1"/>
  <c r="O21" i="1"/>
  <c r="J22" i="1"/>
  <c r="T23" i="1"/>
  <c r="L23" i="1"/>
  <c r="S23" i="1"/>
  <c r="K23" i="1"/>
  <c r="R23" i="1"/>
  <c r="J23" i="1"/>
  <c r="Q23" i="1"/>
  <c r="I23" i="1"/>
  <c r="V23" i="1"/>
  <c r="N23" i="1"/>
  <c r="E24" i="1"/>
  <c r="D24" i="1"/>
  <c r="R25" i="1"/>
  <c r="J25" i="1"/>
  <c r="Y25" i="1"/>
  <c r="Q25" i="1"/>
  <c r="I25" i="1"/>
  <c r="X25" i="1"/>
  <c r="P25" i="1"/>
  <c r="W25" i="1"/>
  <c r="O25" i="1"/>
  <c r="T25" i="1"/>
  <c r="L25" i="1"/>
  <c r="J21" i="1"/>
  <c r="D19" i="1"/>
  <c r="Q19" i="1"/>
  <c r="D20" i="1"/>
  <c r="Q21" i="1"/>
  <c r="L22" i="1"/>
  <c r="M28" i="1"/>
  <c r="U28" i="1"/>
  <c r="K30" i="1"/>
  <c r="S30" i="1"/>
  <c r="AA30" i="1"/>
  <c r="M36" i="1"/>
  <c r="U36" i="1"/>
  <c r="AC36" i="1"/>
  <c r="E38" i="1"/>
  <c r="D38" i="1"/>
  <c r="L30" i="1"/>
  <c r="T30" i="1"/>
  <c r="AB30" i="1"/>
  <c r="AL42" i="1"/>
  <c r="AD42" i="1"/>
  <c r="V42" i="1"/>
  <c r="N42" i="1"/>
  <c r="AJ42" i="1"/>
  <c r="AB42" i="1"/>
  <c r="T42" i="1"/>
  <c r="L42" i="1"/>
  <c r="AI42" i="1"/>
  <c r="AA42" i="1"/>
  <c r="S42" i="1"/>
  <c r="K42" i="1"/>
  <c r="AH42" i="1"/>
  <c r="Z42" i="1"/>
  <c r="R42" i="1"/>
  <c r="J42" i="1"/>
  <c r="AG42" i="1"/>
  <c r="Y42" i="1"/>
  <c r="Q42" i="1"/>
  <c r="I42" i="1"/>
  <c r="AE42" i="1"/>
  <c r="E9" i="2"/>
  <c r="F9" i="2" s="1"/>
  <c r="G10" i="2" s="1"/>
  <c r="M30" i="1"/>
  <c r="U30" i="1"/>
  <c r="AC30" i="1"/>
  <c r="G24" i="2"/>
  <c r="B45" i="2"/>
  <c r="C44" i="1"/>
  <c r="E44" i="1" s="1"/>
  <c r="E27" i="1"/>
  <c r="P28" i="1"/>
  <c r="X28" i="1"/>
  <c r="N30" i="1"/>
  <c r="V30" i="1"/>
  <c r="AD30" i="1"/>
  <c r="D32" i="1"/>
  <c r="E35" i="1"/>
  <c r="P36" i="1"/>
  <c r="X36" i="1"/>
  <c r="AF36" i="1"/>
  <c r="O42" i="1"/>
  <c r="AK42" i="1"/>
  <c r="G25" i="2"/>
  <c r="I28" i="1"/>
  <c r="Q28" i="1"/>
  <c r="Y28" i="1"/>
  <c r="O30" i="1"/>
  <c r="W30" i="1"/>
  <c r="E32" i="1"/>
  <c r="I36" i="1"/>
  <c r="Q36" i="1"/>
  <c r="Y36" i="1"/>
  <c r="AG36" i="1"/>
  <c r="AM41" i="1"/>
  <c r="AE41" i="1"/>
  <c r="W41" i="1"/>
  <c r="O41" i="1"/>
  <c r="AK41" i="1"/>
  <c r="AC41" i="1"/>
  <c r="U41" i="1"/>
  <c r="M41" i="1"/>
  <c r="AJ41" i="1"/>
  <c r="AB41" i="1"/>
  <c r="T41" i="1"/>
  <c r="L41" i="1"/>
  <c r="AI41" i="1"/>
  <c r="AA41" i="1"/>
  <c r="S41" i="1"/>
  <c r="K41" i="1"/>
  <c r="AH41" i="1"/>
  <c r="Z41" i="1"/>
  <c r="R41" i="1"/>
  <c r="J41" i="1"/>
  <c r="AD41" i="1"/>
  <c r="P42" i="1"/>
  <c r="AM42" i="1"/>
  <c r="D26" i="1"/>
  <c r="J28" i="1"/>
  <c r="R28" i="1"/>
  <c r="Z28" i="1"/>
  <c r="P30" i="1"/>
  <c r="X30" i="1"/>
  <c r="D34" i="1"/>
  <c r="J36" i="1"/>
  <c r="R36" i="1"/>
  <c r="Z36" i="1"/>
  <c r="AH36" i="1"/>
  <c r="AF40" i="1"/>
  <c r="X40" i="1"/>
  <c r="P40" i="1"/>
  <c r="AL40" i="1"/>
  <c r="AD40" i="1"/>
  <c r="V40" i="1"/>
  <c r="N40" i="1"/>
  <c r="AK40" i="1"/>
  <c r="AC40" i="1"/>
  <c r="U40" i="1"/>
  <c r="M40" i="1"/>
  <c r="AJ40" i="1"/>
  <c r="AB40" i="1"/>
  <c r="T40" i="1"/>
  <c r="L40" i="1"/>
  <c r="AI40" i="1"/>
  <c r="AA40" i="1"/>
  <c r="S40" i="1"/>
  <c r="K40" i="1"/>
  <c r="Y40" i="1"/>
  <c r="I41" i="1"/>
  <c r="AF41" i="1"/>
  <c r="U42" i="1"/>
  <c r="AK43" i="1"/>
  <c r="AC43" i="1"/>
  <c r="U43" i="1"/>
  <c r="M43" i="1"/>
  <c r="AI43" i="1"/>
  <c r="AA43" i="1"/>
  <c r="S43" i="1"/>
  <c r="K43" i="1"/>
  <c r="AH43" i="1"/>
  <c r="Z43" i="1"/>
  <c r="R43" i="1"/>
  <c r="J43" i="1"/>
  <c r="AG43" i="1"/>
  <c r="Y43" i="1"/>
  <c r="Q43" i="1"/>
  <c r="I43" i="1"/>
  <c r="AF43" i="1"/>
  <c r="X43" i="1"/>
  <c r="P43" i="1"/>
  <c r="AD43" i="1"/>
  <c r="K28" i="1"/>
  <c r="S28" i="1"/>
  <c r="I30" i="1"/>
  <c r="Q30" i="1"/>
  <c r="K36" i="1"/>
  <c r="S36" i="1"/>
  <c r="AA36" i="1"/>
  <c r="N41" i="1"/>
  <c r="AG41" i="1"/>
  <c r="W42" i="1"/>
  <c r="E14" i="2"/>
  <c r="F14" i="2" s="1"/>
  <c r="G14" i="2" s="1"/>
  <c r="E20" i="2"/>
  <c r="F20" i="2" s="1"/>
  <c r="G20" i="2" s="1"/>
  <c r="E18" i="2"/>
  <c r="F18" i="2" s="1"/>
  <c r="G18" i="2" s="1"/>
  <c r="E26" i="2"/>
  <c r="F26" i="2" s="1"/>
  <c r="G26" i="2" s="1"/>
  <c r="E12" i="2"/>
  <c r="F12" i="2" s="1"/>
  <c r="G13" i="2" s="1"/>
  <c r="E11" i="2"/>
  <c r="F11" i="2" s="1"/>
  <c r="G11" i="2" s="1"/>
  <c r="E21" i="2"/>
  <c r="F21" i="2" s="1"/>
  <c r="E27" i="2"/>
  <c r="F27" i="2" s="1"/>
  <c r="M41" i="2"/>
  <c r="U41" i="2"/>
  <c r="AC41" i="2"/>
  <c r="AK41" i="2"/>
  <c r="N41" i="2"/>
  <c r="V41" i="2"/>
  <c r="AD41" i="2"/>
  <c r="AL41" i="2"/>
  <c r="E10" i="3"/>
  <c r="F10" i="3" s="1"/>
  <c r="AH38" i="3"/>
  <c r="Z38" i="3"/>
  <c r="R38" i="3"/>
  <c r="J38" i="3"/>
  <c r="AF38" i="3"/>
  <c r="X38" i="3"/>
  <c r="P38" i="3"/>
  <c r="H38" i="3"/>
  <c r="AD38" i="3"/>
  <c r="V38" i="3"/>
  <c r="N38" i="3"/>
  <c r="AK38" i="3"/>
  <c r="AC38" i="3"/>
  <c r="U38" i="3"/>
  <c r="M38" i="3"/>
  <c r="AI38" i="3"/>
  <c r="S38" i="3"/>
  <c r="AG38" i="3"/>
  <c r="Q38" i="3"/>
  <c r="AE38" i="3"/>
  <c r="O38" i="3"/>
  <c r="AB38" i="3"/>
  <c r="L38" i="3"/>
  <c r="AA38" i="3"/>
  <c r="K38" i="3"/>
  <c r="Y38" i="3"/>
  <c r="I38" i="3"/>
  <c r="W38" i="3"/>
  <c r="O41" i="2"/>
  <c r="W41" i="2"/>
  <c r="AE41" i="2"/>
  <c r="E16" i="3"/>
  <c r="F16" i="3" s="1"/>
  <c r="T38" i="3"/>
  <c r="H41" i="2"/>
  <c r="P41" i="2"/>
  <c r="X41" i="2"/>
  <c r="AF41" i="2"/>
  <c r="D42" i="2"/>
  <c r="AJ38" i="3"/>
  <c r="E24" i="3"/>
  <c r="F24" i="3" s="1"/>
  <c r="K41" i="2"/>
  <c r="S41" i="2"/>
  <c r="AA41" i="2"/>
  <c r="H12" i="3"/>
  <c r="E9" i="3" s="1"/>
  <c r="F9" i="3" s="1"/>
  <c r="H14" i="3"/>
  <c r="H16" i="3"/>
  <c r="L17" i="3"/>
  <c r="H18" i="3"/>
  <c r="P18" i="3"/>
  <c r="L19" i="3"/>
  <c r="H20" i="3"/>
  <c r="P20" i="3"/>
  <c r="L21" i="3"/>
  <c r="T21" i="3"/>
  <c r="H22" i="3"/>
  <c r="P22" i="3"/>
  <c r="L23" i="3"/>
  <c r="T23" i="3"/>
  <c r="H24" i="3"/>
  <c r="P24" i="3"/>
  <c r="L25" i="3"/>
  <c r="T25" i="3"/>
  <c r="H26" i="3"/>
  <c r="P26" i="3"/>
  <c r="X26" i="3"/>
  <c r="L27" i="3"/>
  <c r="T27" i="3"/>
  <c r="H28" i="3"/>
  <c r="P28" i="3"/>
  <c r="X28" i="3"/>
  <c r="L29" i="3"/>
  <c r="T29" i="3"/>
  <c r="AB29" i="3"/>
  <c r="H30" i="3"/>
  <c r="P30" i="3"/>
  <c r="X30" i="3"/>
  <c r="L31" i="3"/>
  <c r="T31" i="3"/>
  <c r="AB31" i="3"/>
  <c r="H32" i="3"/>
  <c r="P32" i="3"/>
  <c r="X32" i="3"/>
  <c r="L33" i="3"/>
  <c r="T33" i="3"/>
  <c r="AB33" i="3"/>
  <c r="H34" i="3"/>
  <c r="P34" i="3"/>
  <c r="X34" i="3"/>
  <c r="AF34" i="3"/>
  <c r="AB35" i="3"/>
  <c r="T35" i="3"/>
  <c r="L35" i="3"/>
  <c r="M35" i="3"/>
  <c r="V35" i="3"/>
  <c r="AE35" i="3"/>
  <c r="L36" i="3"/>
  <c r="U36" i="3"/>
  <c r="Q30" i="3"/>
  <c r="Y30" i="3"/>
  <c r="E26" i="3" s="1"/>
  <c r="F26" i="3" s="1"/>
  <c r="I32" i="3"/>
  <c r="Q32" i="3"/>
  <c r="Y32" i="3"/>
  <c r="I34" i="3"/>
  <c r="Q34" i="3"/>
  <c r="Y34" i="3"/>
  <c r="AG34" i="3"/>
  <c r="AH36" i="3"/>
  <c r="AF36" i="3"/>
  <c r="X36" i="3"/>
  <c r="P36" i="3"/>
  <c r="H36" i="3"/>
  <c r="M36" i="3"/>
  <c r="V36" i="3"/>
  <c r="AE36" i="3"/>
  <c r="J12" i="3"/>
  <c r="J14" i="3"/>
  <c r="J16" i="3"/>
  <c r="J18" i="3"/>
  <c r="J20" i="3"/>
  <c r="R20" i="3"/>
  <c r="J22" i="3"/>
  <c r="R22" i="3"/>
  <c r="J24" i="3"/>
  <c r="R24" i="3"/>
  <c r="J26" i="3"/>
  <c r="R26" i="3"/>
  <c r="J28" i="3"/>
  <c r="R28" i="3"/>
  <c r="Z28" i="3"/>
  <c r="J30" i="3"/>
  <c r="R30" i="3"/>
  <c r="Z30" i="3"/>
  <c r="J32" i="3"/>
  <c r="R32" i="3"/>
  <c r="Z32" i="3"/>
  <c r="AD33" i="3"/>
  <c r="J34" i="3"/>
  <c r="R34" i="3"/>
  <c r="Z34" i="3"/>
  <c r="AG35" i="3"/>
  <c r="N36" i="3"/>
  <c r="W36" i="3"/>
  <c r="AG36" i="3"/>
  <c r="K14" i="3"/>
  <c r="E12" i="3" s="1"/>
  <c r="F12" i="3" s="1"/>
  <c r="K16" i="3"/>
  <c r="K18" i="3"/>
  <c r="K20" i="3"/>
  <c r="S20" i="3"/>
  <c r="K22" i="3"/>
  <c r="S22" i="3"/>
  <c r="K24" i="3"/>
  <c r="S24" i="3"/>
  <c r="K26" i="3"/>
  <c r="S26" i="3"/>
  <c r="W27" i="3"/>
  <c r="K28" i="3"/>
  <c r="S28" i="3"/>
  <c r="AA28" i="3"/>
  <c r="K30" i="3"/>
  <c r="S30" i="3"/>
  <c r="AA30" i="3"/>
  <c r="K32" i="3"/>
  <c r="S32" i="3"/>
  <c r="AA32" i="3"/>
  <c r="K34" i="3"/>
  <c r="S34" i="3"/>
  <c r="AA34" i="3"/>
  <c r="AH35" i="3"/>
  <c r="O36" i="3"/>
  <c r="Y36" i="3"/>
  <c r="AI36" i="3"/>
  <c r="B43" i="3"/>
  <c r="D42" i="3"/>
  <c r="L14" i="3"/>
  <c r="E13" i="3" s="1"/>
  <c r="F13" i="3" s="1"/>
  <c r="L16" i="3"/>
  <c r="L18" i="3"/>
  <c r="L20" i="3"/>
  <c r="L22" i="3"/>
  <c r="T22" i="3"/>
  <c r="L24" i="3"/>
  <c r="T24" i="3"/>
  <c r="L26" i="3"/>
  <c r="T26" i="3"/>
  <c r="L28" i="3"/>
  <c r="T28" i="3"/>
  <c r="L30" i="3"/>
  <c r="T30" i="3"/>
  <c r="AB30" i="3"/>
  <c r="L32" i="3"/>
  <c r="T32" i="3"/>
  <c r="AB32" i="3"/>
  <c r="L34" i="3"/>
  <c r="T34" i="3"/>
  <c r="AB34" i="3"/>
  <c r="M16" i="3"/>
  <c r="E14" i="3" s="1"/>
  <c r="F14" i="3" s="1"/>
  <c r="M18" i="3"/>
  <c r="M20" i="3"/>
  <c r="M22" i="3"/>
  <c r="U22" i="3"/>
  <c r="E22" i="3" s="1"/>
  <c r="F22" i="3" s="1"/>
  <c r="M24" i="3"/>
  <c r="U24" i="3"/>
  <c r="M26" i="3"/>
  <c r="U26" i="3"/>
  <c r="M28" i="3"/>
  <c r="U28" i="3"/>
  <c r="Q29" i="3"/>
  <c r="E18" i="3" s="1"/>
  <c r="F18" i="3" s="1"/>
  <c r="M30" i="3"/>
  <c r="U30" i="3"/>
  <c r="AC30" i="3"/>
  <c r="I31" i="3"/>
  <c r="Q31" i="3"/>
  <c r="M32" i="3"/>
  <c r="U32" i="3"/>
  <c r="AC32" i="3"/>
  <c r="I33" i="3"/>
  <c r="Q33" i="3"/>
  <c r="M34" i="3"/>
  <c r="U34" i="3"/>
  <c r="AC34" i="3"/>
  <c r="I35" i="3"/>
  <c r="R35" i="3"/>
  <c r="AA35" i="3"/>
  <c r="I36" i="3"/>
  <c r="R36" i="3"/>
  <c r="AA36" i="3"/>
  <c r="N24" i="3"/>
  <c r="E15" i="3" s="1"/>
  <c r="F15" i="3" s="1"/>
  <c r="N26" i="3"/>
  <c r="N28" i="3"/>
  <c r="N30" i="3"/>
  <c r="N32" i="3"/>
  <c r="V32" i="3"/>
  <c r="E23" i="3" s="1"/>
  <c r="F23" i="3" s="1"/>
  <c r="N34" i="3"/>
  <c r="V34" i="3"/>
  <c r="O40" i="3"/>
  <c r="W40" i="3"/>
  <c r="AE40" i="3"/>
  <c r="H40" i="3"/>
  <c r="P40" i="3"/>
  <c r="X40" i="3"/>
  <c r="AF40" i="3"/>
  <c r="D41" i="3"/>
  <c r="R39" i="3"/>
  <c r="Z39" i="3"/>
  <c r="AH39" i="3"/>
  <c r="I40" i="3"/>
  <c r="Q40" i="3"/>
  <c r="Y40" i="3"/>
  <c r="AG40" i="3"/>
  <c r="L37" i="3"/>
  <c r="T37" i="3"/>
  <c r="AB37" i="3"/>
  <c r="L39" i="3"/>
  <c r="T39" i="3"/>
  <c r="AB39" i="3"/>
  <c r="K40" i="3"/>
  <c r="S40" i="3"/>
  <c r="AA40" i="3"/>
  <c r="AI40" i="3"/>
  <c r="M40" i="3"/>
  <c r="U40" i="3"/>
  <c r="AC40" i="3"/>
  <c r="G27" i="2" l="1"/>
  <c r="G23" i="3"/>
  <c r="G14" i="3"/>
  <c r="G12" i="2"/>
  <c r="G15" i="3"/>
  <c r="G15" i="2"/>
  <c r="G13" i="3"/>
  <c r="F12" i="1"/>
  <c r="G12" i="1" s="1"/>
  <c r="F9" i="1"/>
  <c r="G9" i="1" s="1"/>
  <c r="G24" i="3"/>
  <c r="E21" i="3"/>
  <c r="F21" i="3" s="1"/>
  <c r="G22" i="3" s="1"/>
  <c r="G21" i="2"/>
  <c r="AI42" i="3"/>
  <c r="AA42" i="3"/>
  <c r="S42" i="3"/>
  <c r="K42" i="3"/>
  <c r="AH42" i="3"/>
  <c r="AG42" i="3"/>
  <c r="Y42" i="3"/>
  <c r="Q42" i="3"/>
  <c r="I42" i="3"/>
  <c r="AF42" i="3"/>
  <c r="AE42" i="3"/>
  <c r="W42" i="3"/>
  <c r="O42" i="3"/>
  <c r="AL42" i="3"/>
  <c r="AD42" i="3"/>
  <c r="V42" i="3"/>
  <c r="N42" i="3"/>
  <c r="AK42" i="3"/>
  <c r="AC42" i="3"/>
  <c r="U42" i="3"/>
  <c r="M42" i="3"/>
  <c r="X42" i="3"/>
  <c r="T42" i="3"/>
  <c r="R42" i="3"/>
  <c r="P42" i="3"/>
  <c r="L42" i="3"/>
  <c r="AJ42" i="3"/>
  <c r="J42" i="3"/>
  <c r="AB42" i="3"/>
  <c r="H42" i="3"/>
  <c r="Z42" i="3"/>
  <c r="G16" i="3"/>
  <c r="G19" i="2"/>
  <c r="X27" i="1"/>
  <c r="P27" i="1"/>
  <c r="W27" i="1"/>
  <c r="O27" i="1"/>
  <c r="V27" i="1"/>
  <c r="N27" i="1"/>
  <c r="U27" i="1"/>
  <c r="M27" i="1"/>
  <c r="AA27" i="1"/>
  <c r="F27" i="1" s="1"/>
  <c r="G27" i="1" s="1"/>
  <c r="S27" i="1"/>
  <c r="K27" i="1"/>
  <c r="Z27" i="1"/>
  <c r="R27" i="1"/>
  <c r="J27" i="1"/>
  <c r="T27" i="1"/>
  <c r="Q27" i="1"/>
  <c r="L27" i="1"/>
  <c r="I27" i="1"/>
  <c r="Y27" i="1"/>
  <c r="G22" i="2"/>
  <c r="Z33" i="1"/>
  <c r="R33" i="1"/>
  <c r="J33" i="1"/>
  <c r="AG33" i="1"/>
  <c r="Y33" i="1"/>
  <c r="Q33" i="1"/>
  <c r="I33" i="1"/>
  <c r="AF33" i="1"/>
  <c r="X33" i="1"/>
  <c r="P33" i="1"/>
  <c r="AE33" i="1"/>
  <c r="W33" i="1"/>
  <c r="O33" i="1"/>
  <c r="AD33" i="1"/>
  <c r="V33" i="1"/>
  <c r="N33" i="1"/>
  <c r="AC33" i="1"/>
  <c r="U33" i="1"/>
  <c r="M33" i="1"/>
  <c r="AB33" i="1"/>
  <c r="T33" i="1"/>
  <c r="L33" i="1"/>
  <c r="AA33" i="1"/>
  <c r="S33" i="1"/>
  <c r="K33" i="1"/>
  <c r="W24" i="1"/>
  <c r="O24" i="1"/>
  <c r="V24" i="1"/>
  <c r="N24" i="1"/>
  <c r="U24" i="1"/>
  <c r="M24" i="1"/>
  <c r="T24" i="1"/>
  <c r="F20" i="1" s="1"/>
  <c r="G20" i="1" s="1"/>
  <c r="L24" i="1"/>
  <c r="Q24" i="1"/>
  <c r="F17" i="1" s="1"/>
  <c r="G17" i="1" s="1"/>
  <c r="I24" i="1"/>
  <c r="X24" i="1"/>
  <c r="S24" i="1"/>
  <c r="R24" i="1"/>
  <c r="P24" i="1"/>
  <c r="K24" i="1"/>
  <c r="J24" i="1"/>
  <c r="B44" i="3"/>
  <c r="D43" i="3"/>
  <c r="E20" i="3"/>
  <c r="F20" i="3" s="1"/>
  <c r="AH42" i="2"/>
  <c r="Z42" i="2"/>
  <c r="R42" i="2"/>
  <c r="J42" i="2"/>
  <c r="AG42" i="2"/>
  <c r="Y42" i="2"/>
  <c r="Q42" i="2"/>
  <c r="I42" i="2"/>
  <c r="D43" i="2"/>
  <c r="AF42" i="2"/>
  <c r="X42" i="2"/>
  <c r="P42" i="2"/>
  <c r="H42" i="2"/>
  <c r="AE42" i="2"/>
  <c r="W42" i="2"/>
  <c r="O42" i="2"/>
  <c r="AL42" i="2"/>
  <c r="AD42" i="2"/>
  <c r="V42" i="2"/>
  <c r="N42" i="2"/>
  <c r="AK42" i="2"/>
  <c r="AC42" i="2"/>
  <c r="U42" i="2"/>
  <c r="M42" i="2"/>
  <c r="AJ42" i="2"/>
  <c r="AB42" i="2"/>
  <c r="T42" i="2"/>
  <c r="L42" i="2"/>
  <c r="AI42" i="2"/>
  <c r="AA42" i="2"/>
  <c r="E28" i="2" s="1"/>
  <c r="F28" i="2" s="1"/>
  <c r="G28" i="2" s="1"/>
  <c r="S42" i="2"/>
  <c r="K42" i="2"/>
  <c r="AF35" i="1"/>
  <c r="X35" i="1"/>
  <c r="P35" i="1"/>
  <c r="AE35" i="1"/>
  <c r="W35" i="1"/>
  <c r="O35" i="1"/>
  <c r="AD35" i="1"/>
  <c r="V35" i="1"/>
  <c r="N35" i="1"/>
  <c r="AC35" i="1"/>
  <c r="U35" i="1"/>
  <c r="M35" i="1"/>
  <c r="AB35" i="1"/>
  <c r="T35" i="1"/>
  <c r="L35" i="1"/>
  <c r="AI35" i="1"/>
  <c r="AA35" i="1"/>
  <c r="S35" i="1"/>
  <c r="K35" i="1"/>
  <c r="AH35" i="1"/>
  <c r="Z35" i="1"/>
  <c r="R35" i="1"/>
  <c r="J35" i="1"/>
  <c r="Y35" i="1"/>
  <c r="AG35" i="1"/>
  <c r="Q35" i="1"/>
  <c r="I35" i="1"/>
  <c r="AJ44" i="1"/>
  <c r="AB44" i="1"/>
  <c r="T44" i="1"/>
  <c r="L44" i="1"/>
  <c r="AH44" i="1"/>
  <c r="Z44" i="1"/>
  <c r="R44" i="1"/>
  <c r="J44" i="1"/>
  <c r="AG44" i="1"/>
  <c r="Y44" i="1"/>
  <c r="Q44" i="1"/>
  <c r="I44" i="1"/>
  <c r="AF44" i="1"/>
  <c r="X44" i="1"/>
  <c r="P44" i="1"/>
  <c r="AM44" i="1"/>
  <c r="AE44" i="1"/>
  <c r="W44" i="1"/>
  <c r="O44" i="1"/>
  <c r="U44" i="1"/>
  <c r="AL44" i="1"/>
  <c r="S44" i="1"/>
  <c r="AK44" i="1"/>
  <c r="N44" i="1"/>
  <c r="AI44" i="1"/>
  <c r="M44" i="1"/>
  <c r="AD44" i="1"/>
  <c r="K44" i="1"/>
  <c r="AC44" i="1"/>
  <c r="AA44" i="1"/>
  <c r="V44" i="1"/>
  <c r="E11" i="3"/>
  <c r="F11" i="3" s="1"/>
  <c r="G11" i="3" s="1"/>
  <c r="G10" i="3"/>
  <c r="B46" i="2"/>
  <c r="C45" i="1"/>
  <c r="E45" i="1" s="1"/>
  <c r="N15" i="1"/>
  <c r="F14" i="1" s="1"/>
  <c r="G14" i="1" s="1"/>
  <c r="K15" i="1"/>
  <c r="O15" i="1"/>
  <c r="M15" i="1"/>
  <c r="L15" i="1"/>
  <c r="J15" i="1"/>
  <c r="I15" i="1"/>
  <c r="F30" i="1"/>
  <c r="G30" i="1" s="1"/>
  <c r="J11" i="1"/>
  <c r="K11" i="1"/>
  <c r="I11" i="1"/>
  <c r="AJ41" i="3"/>
  <c r="AB41" i="3"/>
  <c r="T41" i="3"/>
  <c r="L41" i="3"/>
  <c r="AH41" i="3"/>
  <c r="Z41" i="3"/>
  <c r="R41" i="3"/>
  <c r="J41" i="3"/>
  <c r="AF41" i="3"/>
  <c r="X41" i="3"/>
  <c r="P41" i="3"/>
  <c r="H41" i="3"/>
  <c r="AE41" i="3"/>
  <c r="W41" i="3"/>
  <c r="O41" i="3"/>
  <c r="AL41" i="3"/>
  <c r="AD41" i="3"/>
  <c r="V41" i="3"/>
  <c r="N41" i="3"/>
  <c r="AI41" i="3"/>
  <c r="M41" i="3"/>
  <c r="AG41" i="3"/>
  <c r="K41" i="3"/>
  <c r="AC41" i="3"/>
  <c r="I41" i="3"/>
  <c r="AA41" i="3"/>
  <c r="E28" i="3" s="1"/>
  <c r="F28" i="3" s="1"/>
  <c r="Y41" i="3"/>
  <c r="U41" i="3"/>
  <c r="S41" i="3"/>
  <c r="Q41" i="3"/>
  <c r="AK41" i="3"/>
  <c r="E27" i="3"/>
  <c r="F27" i="3" s="1"/>
  <c r="G27" i="3" s="1"/>
  <c r="E25" i="3"/>
  <c r="F25" i="3" s="1"/>
  <c r="G25" i="3" s="1"/>
  <c r="E17" i="3"/>
  <c r="F17" i="3" s="1"/>
  <c r="G17" i="3" s="1"/>
  <c r="AE32" i="1"/>
  <c r="W32" i="1"/>
  <c r="O32" i="1"/>
  <c r="AD32" i="1"/>
  <c r="V32" i="1"/>
  <c r="F22" i="1" s="1"/>
  <c r="G22" i="1" s="1"/>
  <c r="N32" i="1"/>
  <c r="AC32" i="1"/>
  <c r="U32" i="1"/>
  <c r="M32" i="1"/>
  <c r="AB32" i="1"/>
  <c r="T32" i="1"/>
  <c r="L32" i="1"/>
  <c r="AA32" i="1"/>
  <c r="S32" i="1"/>
  <c r="F19" i="1" s="1"/>
  <c r="G19" i="1" s="1"/>
  <c r="K32" i="1"/>
  <c r="Z32" i="1"/>
  <c r="F26" i="1" s="1"/>
  <c r="G26" i="1" s="1"/>
  <c r="R32" i="1"/>
  <c r="F18" i="1" s="1"/>
  <c r="G18" i="1" s="1"/>
  <c r="J32" i="1"/>
  <c r="Y32" i="1"/>
  <c r="F25" i="1" s="1"/>
  <c r="G25" i="1" s="1"/>
  <c r="Q32" i="1"/>
  <c r="I32" i="1"/>
  <c r="AF32" i="1"/>
  <c r="X32" i="1"/>
  <c r="P32" i="1"/>
  <c r="K16" i="1"/>
  <c r="J16" i="1"/>
  <c r="F10" i="1" s="1"/>
  <c r="G10" i="1" s="1"/>
  <c r="P16" i="1"/>
  <c r="F16" i="1" s="1"/>
  <c r="G16" i="1" s="1"/>
  <c r="N16" i="1"/>
  <c r="O16" i="1"/>
  <c r="M16" i="1"/>
  <c r="L16" i="1"/>
  <c r="I16" i="1"/>
  <c r="F21" i="1"/>
  <c r="G21" i="1" s="1"/>
  <c r="E19" i="3"/>
  <c r="F19" i="3" s="1"/>
  <c r="G19" i="3" s="1"/>
  <c r="AE38" i="1"/>
  <c r="W38" i="1"/>
  <c r="O38" i="1"/>
  <c r="AK38" i="1"/>
  <c r="AC38" i="1"/>
  <c r="U38" i="1"/>
  <c r="M38" i="1"/>
  <c r="AJ38" i="1"/>
  <c r="AB38" i="1"/>
  <c r="T38" i="1"/>
  <c r="L38" i="1"/>
  <c r="AI38" i="1"/>
  <c r="AA38" i="1"/>
  <c r="S38" i="1"/>
  <c r="K38" i="1"/>
  <c r="AH38" i="1"/>
  <c r="Z38" i="1"/>
  <c r="R38" i="1"/>
  <c r="J38" i="1"/>
  <c r="Q38" i="1"/>
  <c r="AL38" i="1"/>
  <c r="P38" i="1"/>
  <c r="AG38" i="1"/>
  <c r="N38" i="1"/>
  <c r="AF38" i="1"/>
  <c r="I38" i="1"/>
  <c r="AD38" i="1"/>
  <c r="Y38" i="1"/>
  <c r="X38" i="1"/>
  <c r="V38" i="1"/>
  <c r="AH39" i="1"/>
  <c r="Z39" i="1"/>
  <c r="R39" i="1"/>
  <c r="J39" i="1"/>
  <c r="AF39" i="1"/>
  <c r="X39" i="1"/>
  <c r="P39" i="1"/>
  <c r="AM39" i="1"/>
  <c r="AE39" i="1"/>
  <c r="W39" i="1"/>
  <c r="O39" i="1"/>
  <c r="AL39" i="1"/>
  <c r="AD39" i="1"/>
  <c r="V39" i="1"/>
  <c r="N39" i="1"/>
  <c r="AK39" i="1"/>
  <c r="AC39" i="1"/>
  <c r="U39" i="1"/>
  <c r="M39" i="1"/>
  <c r="T39" i="1"/>
  <c r="S39" i="1"/>
  <c r="AJ39" i="1"/>
  <c r="Q39" i="1"/>
  <c r="AI39" i="1"/>
  <c r="L39" i="1"/>
  <c r="AG39" i="1"/>
  <c r="K39" i="1"/>
  <c r="AB39" i="1"/>
  <c r="I39" i="1"/>
  <c r="AA39" i="1"/>
  <c r="Y39" i="1"/>
  <c r="F29" i="1"/>
  <c r="G29" i="1" s="1"/>
  <c r="H10" i="1" l="1"/>
  <c r="G28" i="3"/>
  <c r="H22" i="1"/>
  <c r="H30" i="1"/>
  <c r="H17" i="1"/>
  <c r="H18" i="1"/>
  <c r="H20" i="1"/>
  <c r="H26" i="1"/>
  <c r="H19" i="1"/>
  <c r="F15" i="1"/>
  <c r="G15" i="1" s="1"/>
  <c r="H15" i="1" s="1"/>
  <c r="B47" i="2"/>
  <c r="C46" i="1"/>
  <c r="E46" i="1" s="1"/>
  <c r="AG43" i="2"/>
  <c r="Y43" i="2"/>
  <c r="Q43" i="2"/>
  <c r="I43" i="2"/>
  <c r="D44" i="2"/>
  <c r="AF43" i="2"/>
  <c r="X43" i="2"/>
  <c r="P43" i="2"/>
  <c r="H43" i="2"/>
  <c r="AE43" i="2"/>
  <c r="W43" i="2"/>
  <c r="O43" i="2"/>
  <c r="AL43" i="2"/>
  <c r="AD43" i="2"/>
  <c r="V43" i="2"/>
  <c r="N43" i="2"/>
  <c r="AK43" i="2"/>
  <c r="AC43" i="2"/>
  <c r="U43" i="2"/>
  <c r="M43" i="2"/>
  <c r="AJ43" i="2"/>
  <c r="AB43" i="2"/>
  <c r="T43" i="2"/>
  <c r="L43" i="2"/>
  <c r="AI43" i="2"/>
  <c r="AA43" i="2"/>
  <c r="S43" i="2"/>
  <c r="K43" i="2"/>
  <c r="Z43" i="2"/>
  <c r="R43" i="2"/>
  <c r="J43" i="2"/>
  <c r="AH43" i="2"/>
  <c r="F13" i="1"/>
  <c r="G13" i="1" s="1"/>
  <c r="H13" i="1" s="1"/>
  <c r="B45" i="3"/>
  <c r="D44" i="3"/>
  <c r="G20" i="3"/>
  <c r="F24" i="1"/>
  <c r="G24" i="1" s="1"/>
  <c r="G26" i="3"/>
  <c r="H27" i="1"/>
  <c r="F23" i="1"/>
  <c r="G23" i="1" s="1"/>
  <c r="H23" i="1" s="1"/>
  <c r="G12" i="3"/>
  <c r="AH43" i="3"/>
  <c r="Z43" i="3"/>
  <c r="R43" i="3"/>
  <c r="J43" i="3"/>
  <c r="AG43" i="3"/>
  <c r="Y43" i="3"/>
  <c r="Q43" i="3"/>
  <c r="I43" i="3"/>
  <c r="AF43" i="3"/>
  <c r="X43" i="3"/>
  <c r="P43" i="3"/>
  <c r="H43" i="3"/>
  <c r="AE43" i="3"/>
  <c r="W43" i="3"/>
  <c r="O43" i="3"/>
  <c r="AL43" i="3"/>
  <c r="AD43" i="3"/>
  <c r="V43" i="3"/>
  <c r="N43" i="3"/>
  <c r="AK43" i="3"/>
  <c r="AC43" i="3"/>
  <c r="U43" i="3"/>
  <c r="M43" i="3"/>
  <c r="AJ43" i="3"/>
  <c r="AB43" i="3"/>
  <c r="E29" i="3" s="1"/>
  <c r="F29" i="3" s="1"/>
  <c r="G29" i="3" s="1"/>
  <c r="T43" i="3"/>
  <c r="L43" i="3"/>
  <c r="AI43" i="3"/>
  <c r="AA43" i="3"/>
  <c r="S43" i="3"/>
  <c r="K43" i="3"/>
  <c r="H21" i="1"/>
  <c r="F28" i="1"/>
  <c r="G28" i="1" s="1"/>
  <c r="H28" i="1" s="1"/>
  <c r="G18" i="3"/>
  <c r="F11" i="1"/>
  <c r="G11" i="1" s="1"/>
  <c r="H11" i="1" s="1"/>
  <c r="AI45" i="1"/>
  <c r="AA45" i="1"/>
  <c r="S45" i="1"/>
  <c r="K45" i="1"/>
  <c r="AG45" i="1"/>
  <c r="Y45" i="1"/>
  <c r="Q45" i="1"/>
  <c r="I45" i="1"/>
  <c r="AF45" i="1"/>
  <c r="X45" i="1"/>
  <c r="P45" i="1"/>
  <c r="AM45" i="1"/>
  <c r="AE45" i="1"/>
  <c r="F31" i="1" s="1"/>
  <c r="G31" i="1" s="1"/>
  <c r="H31" i="1" s="1"/>
  <c r="W45" i="1"/>
  <c r="O45" i="1"/>
  <c r="AL45" i="1"/>
  <c r="AD45" i="1"/>
  <c r="V45" i="1"/>
  <c r="N45" i="1"/>
  <c r="AC45" i="1"/>
  <c r="J45" i="1"/>
  <c r="AB45" i="1"/>
  <c r="Z45" i="1"/>
  <c r="U45" i="1"/>
  <c r="T45" i="1"/>
  <c r="AK45" i="1"/>
  <c r="R45" i="1"/>
  <c r="AJ45" i="1"/>
  <c r="M45" i="1"/>
  <c r="AH45" i="1"/>
  <c r="L45" i="1"/>
  <c r="E29" i="2"/>
  <c r="F29" i="2" s="1"/>
  <c r="G29" i="2" s="1"/>
  <c r="G21" i="3"/>
  <c r="H24" i="1" l="1"/>
  <c r="H16" i="1"/>
  <c r="H12" i="1"/>
  <c r="H14" i="1"/>
  <c r="AH46" i="1"/>
  <c r="Z46" i="1"/>
  <c r="R46" i="1"/>
  <c r="J46" i="1"/>
  <c r="AF46" i="1"/>
  <c r="F32" i="1" s="1"/>
  <c r="G32" i="1" s="1"/>
  <c r="H32" i="1" s="1"/>
  <c r="X46" i="1"/>
  <c r="P46" i="1"/>
  <c r="AM46" i="1"/>
  <c r="AE46" i="1"/>
  <c r="W46" i="1"/>
  <c r="O46" i="1"/>
  <c r="AL46" i="1"/>
  <c r="AD46" i="1"/>
  <c r="V46" i="1"/>
  <c r="N46" i="1"/>
  <c r="AK46" i="1"/>
  <c r="AC46" i="1"/>
  <c r="U46" i="1"/>
  <c r="M46" i="1"/>
  <c r="S46" i="1"/>
  <c r="AJ46" i="1"/>
  <c r="Q46" i="1"/>
  <c r="AI46" i="1"/>
  <c r="L46" i="1"/>
  <c r="AG46" i="1"/>
  <c r="K46" i="1"/>
  <c r="AB46" i="1"/>
  <c r="I46" i="1"/>
  <c r="AA46" i="1"/>
  <c r="Y46" i="1"/>
  <c r="T46" i="1"/>
  <c r="H29" i="1"/>
  <c r="B48" i="2"/>
  <c r="C47" i="1"/>
  <c r="E47" i="1" s="1"/>
  <c r="AG44" i="3"/>
  <c r="Y44" i="3"/>
  <c r="Q44" i="3"/>
  <c r="I44" i="3"/>
  <c r="AF44" i="3"/>
  <c r="X44" i="3"/>
  <c r="P44" i="3"/>
  <c r="H44" i="3"/>
  <c r="AE44" i="3"/>
  <c r="W44" i="3"/>
  <c r="O44" i="3"/>
  <c r="AL44" i="3"/>
  <c r="AD44" i="3"/>
  <c r="V44" i="3"/>
  <c r="N44" i="3"/>
  <c r="AK44" i="3"/>
  <c r="AC44" i="3"/>
  <c r="E30" i="3" s="1"/>
  <c r="F30" i="3" s="1"/>
  <c r="G30" i="3" s="1"/>
  <c r="U44" i="3"/>
  <c r="M44" i="3"/>
  <c r="AJ44" i="3"/>
  <c r="AB44" i="3"/>
  <c r="T44" i="3"/>
  <c r="L44" i="3"/>
  <c r="AI44" i="3"/>
  <c r="AA44" i="3"/>
  <c r="S44" i="3"/>
  <c r="K44" i="3"/>
  <c r="J44" i="3"/>
  <c r="AH44" i="3"/>
  <c r="Z44" i="3"/>
  <c r="R44" i="3"/>
  <c r="D45" i="2"/>
  <c r="AF44" i="2"/>
  <c r="X44" i="2"/>
  <c r="P44" i="2"/>
  <c r="H44" i="2"/>
  <c r="AE44" i="2"/>
  <c r="W44" i="2"/>
  <c r="O44" i="2"/>
  <c r="AL44" i="2"/>
  <c r="AD44" i="2"/>
  <c r="V44" i="2"/>
  <c r="N44" i="2"/>
  <c r="AK44" i="2"/>
  <c r="AC44" i="2"/>
  <c r="E30" i="2" s="1"/>
  <c r="F30" i="2" s="1"/>
  <c r="G30" i="2" s="1"/>
  <c r="U44" i="2"/>
  <c r="M44" i="2"/>
  <c r="AJ44" i="2"/>
  <c r="AB44" i="2"/>
  <c r="T44" i="2"/>
  <c r="L44" i="2"/>
  <c r="AI44" i="2"/>
  <c r="AA44" i="2"/>
  <c r="S44" i="2"/>
  <c r="K44" i="2"/>
  <c r="AH44" i="2"/>
  <c r="Z44" i="2"/>
  <c r="R44" i="2"/>
  <c r="J44" i="2"/>
  <c r="AG44" i="2"/>
  <c r="Y44" i="2"/>
  <c r="Q44" i="2"/>
  <c r="I44" i="2"/>
  <c r="H25" i="1"/>
  <c r="B46" i="3"/>
  <c r="D45" i="3"/>
  <c r="AF45" i="3" l="1"/>
  <c r="X45" i="3"/>
  <c r="P45" i="3"/>
  <c r="H45" i="3"/>
  <c r="AE45" i="3"/>
  <c r="W45" i="3"/>
  <c r="O45" i="3"/>
  <c r="AL45" i="3"/>
  <c r="AD45" i="3"/>
  <c r="E31" i="3" s="1"/>
  <c r="F31" i="3" s="1"/>
  <c r="G31" i="3" s="1"/>
  <c r="V45" i="3"/>
  <c r="N45" i="3"/>
  <c r="AK45" i="3"/>
  <c r="AC45" i="3"/>
  <c r="U45" i="3"/>
  <c r="M45" i="3"/>
  <c r="AJ45" i="3"/>
  <c r="AB45" i="3"/>
  <c r="T45" i="3"/>
  <c r="L45" i="3"/>
  <c r="AI45" i="3"/>
  <c r="AA45" i="3"/>
  <c r="S45" i="3"/>
  <c r="K45" i="3"/>
  <c r="AH45" i="3"/>
  <c r="Z45" i="3"/>
  <c r="R45" i="3"/>
  <c r="J45" i="3"/>
  <c r="AG45" i="3"/>
  <c r="Y45" i="3"/>
  <c r="Q45" i="3"/>
  <c r="I45" i="3"/>
  <c r="B47" i="3"/>
  <c r="D46" i="3"/>
  <c r="AE45" i="2"/>
  <c r="W45" i="2"/>
  <c r="O45" i="2"/>
  <c r="AL45" i="2"/>
  <c r="AD45" i="2"/>
  <c r="E31" i="2" s="1"/>
  <c r="F31" i="2" s="1"/>
  <c r="G31" i="2" s="1"/>
  <c r="V45" i="2"/>
  <c r="N45" i="2"/>
  <c r="AK45" i="2"/>
  <c r="AC45" i="2"/>
  <c r="U45" i="2"/>
  <c r="M45" i="2"/>
  <c r="AJ45" i="2"/>
  <c r="AB45" i="2"/>
  <c r="T45" i="2"/>
  <c r="L45" i="2"/>
  <c r="AI45" i="2"/>
  <c r="AA45" i="2"/>
  <c r="S45" i="2"/>
  <c r="K45" i="2"/>
  <c r="AH45" i="2"/>
  <c r="Z45" i="2"/>
  <c r="R45" i="2"/>
  <c r="J45" i="2"/>
  <c r="AG45" i="2"/>
  <c r="Y45" i="2"/>
  <c r="Q45" i="2"/>
  <c r="I45" i="2"/>
  <c r="X45" i="2"/>
  <c r="P45" i="2"/>
  <c r="H45" i="2"/>
  <c r="D46" i="2"/>
  <c r="AF45" i="2"/>
  <c r="AG47" i="1"/>
  <c r="F33" i="1" s="1"/>
  <c r="G33" i="1" s="1"/>
  <c r="H33" i="1" s="1"/>
  <c r="Y47" i="1"/>
  <c r="Q47" i="1"/>
  <c r="I47" i="1"/>
  <c r="AM47" i="1"/>
  <c r="AE47" i="1"/>
  <c r="W47" i="1"/>
  <c r="O47" i="1"/>
  <c r="AL47" i="1"/>
  <c r="AD47" i="1"/>
  <c r="V47" i="1"/>
  <c r="N47" i="1"/>
  <c r="AK47" i="1"/>
  <c r="AC47" i="1"/>
  <c r="U47" i="1"/>
  <c r="M47" i="1"/>
  <c r="AJ47" i="1"/>
  <c r="AB47" i="1"/>
  <c r="T47" i="1"/>
  <c r="L47" i="1"/>
  <c r="AA47" i="1"/>
  <c r="Z47" i="1"/>
  <c r="X47" i="1"/>
  <c r="S47" i="1"/>
  <c r="R47" i="1"/>
  <c r="AI47" i="1"/>
  <c r="P47" i="1"/>
  <c r="AH47" i="1"/>
  <c r="K47" i="1"/>
  <c r="AF47" i="1"/>
  <c r="J47" i="1"/>
  <c r="B49" i="2"/>
  <c r="C48" i="1"/>
  <c r="E48" i="1" s="1"/>
  <c r="B48" i="3" l="1"/>
  <c r="D47" i="3"/>
  <c r="AE46" i="3"/>
  <c r="E32" i="3" s="1"/>
  <c r="F32" i="3" s="1"/>
  <c r="G32" i="3" s="1"/>
  <c r="W46" i="3"/>
  <c r="O46" i="3"/>
  <c r="AL46" i="3"/>
  <c r="AD46" i="3"/>
  <c r="V46" i="3"/>
  <c r="N46" i="3"/>
  <c r="AK46" i="3"/>
  <c r="AC46" i="3"/>
  <c r="U46" i="3"/>
  <c r="M46" i="3"/>
  <c r="AJ46" i="3"/>
  <c r="AB46" i="3"/>
  <c r="T46" i="3"/>
  <c r="L46" i="3"/>
  <c r="AI46" i="3"/>
  <c r="AA46" i="3"/>
  <c r="S46" i="3"/>
  <c r="K46" i="3"/>
  <c r="AH46" i="3"/>
  <c r="Z46" i="3"/>
  <c r="R46" i="3"/>
  <c r="J46" i="3"/>
  <c r="AG46" i="3"/>
  <c r="Y46" i="3"/>
  <c r="Q46" i="3"/>
  <c r="I46" i="3"/>
  <c r="H46" i="3"/>
  <c r="AF46" i="3"/>
  <c r="X46" i="3"/>
  <c r="P46" i="3"/>
  <c r="AF48" i="1"/>
  <c r="X48" i="1"/>
  <c r="P48" i="1"/>
  <c r="AL48" i="1"/>
  <c r="AD48" i="1"/>
  <c r="V48" i="1"/>
  <c r="N48" i="1"/>
  <c r="AK48" i="1"/>
  <c r="AC48" i="1"/>
  <c r="U48" i="1"/>
  <c r="M48" i="1"/>
  <c r="AJ48" i="1"/>
  <c r="AB48" i="1"/>
  <c r="T48" i="1"/>
  <c r="L48" i="1"/>
  <c r="AI48" i="1"/>
  <c r="AA48" i="1"/>
  <c r="S48" i="1"/>
  <c r="K48" i="1"/>
  <c r="AM48" i="1"/>
  <c r="Q48" i="1"/>
  <c r="AH48" i="1"/>
  <c r="F34" i="1" s="1"/>
  <c r="G34" i="1" s="1"/>
  <c r="H34" i="1" s="1"/>
  <c r="O48" i="1"/>
  <c r="AG48" i="1"/>
  <c r="J48" i="1"/>
  <c r="AE48" i="1"/>
  <c r="I48" i="1"/>
  <c r="Z48" i="1"/>
  <c r="Y48" i="1"/>
  <c r="W48" i="1"/>
  <c r="R48" i="1"/>
  <c r="B50" i="2"/>
  <c r="C49" i="1"/>
  <c r="E49" i="1" s="1"/>
  <c r="AL46" i="2"/>
  <c r="AD46" i="2"/>
  <c r="V46" i="2"/>
  <c r="N46" i="2"/>
  <c r="AK46" i="2"/>
  <c r="AC46" i="2"/>
  <c r="U46" i="2"/>
  <c r="M46" i="2"/>
  <c r="AJ46" i="2"/>
  <c r="AB46" i="2"/>
  <c r="T46" i="2"/>
  <c r="L46" i="2"/>
  <c r="AI46" i="2"/>
  <c r="AA46" i="2"/>
  <c r="S46" i="2"/>
  <c r="K46" i="2"/>
  <c r="AH46" i="2"/>
  <c r="Z46" i="2"/>
  <c r="R46" i="2"/>
  <c r="J46" i="2"/>
  <c r="AG46" i="2"/>
  <c r="Y46" i="2"/>
  <c r="Q46" i="2"/>
  <c r="I46" i="2"/>
  <c r="D47" i="2"/>
  <c r="AF46" i="2"/>
  <c r="X46" i="2"/>
  <c r="P46" i="2"/>
  <c r="H46" i="2"/>
  <c r="AE46" i="2"/>
  <c r="E32" i="2" s="1"/>
  <c r="F32" i="2" s="1"/>
  <c r="G32" i="2" s="1"/>
  <c r="W46" i="2"/>
  <c r="O46" i="2"/>
  <c r="AK47" i="2" l="1"/>
  <c r="AC47" i="2"/>
  <c r="U47" i="2"/>
  <c r="M47" i="2"/>
  <c r="AJ47" i="2"/>
  <c r="AB47" i="2"/>
  <c r="T47" i="2"/>
  <c r="L47" i="2"/>
  <c r="AI47" i="2"/>
  <c r="AA47" i="2"/>
  <c r="S47" i="2"/>
  <c r="K47" i="2"/>
  <c r="AH47" i="2"/>
  <c r="Z47" i="2"/>
  <c r="R47" i="2"/>
  <c r="J47" i="2"/>
  <c r="AG47" i="2"/>
  <c r="Y47" i="2"/>
  <c r="Q47" i="2"/>
  <c r="I47" i="2"/>
  <c r="D48" i="2"/>
  <c r="AF47" i="2"/>
  <c r="E33" i="2" s="1"/>
  <c r="F33" i="2" s="1"/>
  <c r="G33" i="2" s="1"/>
  <c r="X47" i="2"/>
  <c r="P47" i="2"/>
  <c r="H47" i="2"/>
  <c r="AE47" i="2"/>
  <c r="W47" i="2"/>
  <c r="O47" i="2"/>
  <c r="V47" i="2"/>
  <c r="N47" i="2"/>
  <c r="AL47" i="2"/>
  <c r="AD47" i="2"/>
  <c r="AM49" i="1"/>
  <c r="AE49" i="1"/>
  <c r="W49" i="1"/>
  <c r="O49" i="1"/>
  <c r="AK49" i="1"/>
  <c r="AC49" i="1"/>
  <c r="U49" i="1"/>
  <c r="M49" i="1"/>
  <c r="AJ49" i="1"/>
  <c r="AB49" i="1"/>
  <c r="T49" i="1"/>
  <c r="L49" i="1"/>
  <c r="AI49" i="1"/>
  <c r="F35" i="1" s="1"/>
  <c r="G35" i="1" s="1"/>
  <c r="H35" i="1" s="1"/>
  <c r="AA49" i="1"/>
  <c r="S49" i="1"/>
  <c r="K49" i="1"/>
  <c r="AH49" i="1"/>
  <c r="Z49" i="1"/>
  <c r="R49" i="1"/>
  <c r="J49" i="1"/>
  <c r="Y49" i="1"/>
  <c r="X49" i="1"/>
  <c r="V49" i="1"/>
  <c r="Q49" i="1"/>
  <c r="AL49" i="1"/>
  <c r="P49" i="1"/>
  <c r="AG49" i="1"/>
  <c r="N49" i="1"/>
  <c r="AF49" i="1"/>
  <c r="I49" i="1"/>
  <c r="AD49" i="1"/>
  <c r="B51" i="2"/>
  <c r="C50" i="1"/>
  <c r="E50" i="1" s="1"/>
  <c r="AL47" i="3"/>
  <c r="AD47" i="3"/>
  <c r="V47" i="3"/>
  <c r="N47" i="3"/>
  <c r="AK47" i="3"/>
  <c r="AC47" i="3"/>
  <c r="U47" i="3"/>
  <c r="M47" i="3"/>
  <c r="AJ47" i="3"/>
  <c r="AB47" i="3"/>
  <c r="T47" i="3"/>
  <c r="L47" i="3"/>
  <c r="AI47" i="3"/>
  <c r="AA47" i="3"/>
  <c r="S47" i="3"/>
  <c r="K47" i="3"/>
  <c r="AH47" i="3"/>
  <c r="Z47" i="3"/>
  <c r="R47" i="3"/>
  <c r="J47" i="3"/>
  <c r="AG47" i="3"/>
  <c r="Y47" i="3"/>
  <c r="Q47" i="3"/>
  <c r="I47" i="3"/>
  <c r="AF47" i="3"/>
  <c r="E33" i="3" s="1"/>
  <c r="F33" i="3" s="1"/>
  <c r="G33" i="3" s="1"/>
  <c r="X47" i="3"/>
  <c r="P47" i="3"/>
  <c r="H47" i="3"/>
  <c r="AE47" i="3"/>
  <c r="W47" i="3"/>
  <c r="O47" i="3"/>
  <c r="B49" i="3"/>
  <c r="D48" i="3"/>
  <c r="AK48" i="3" l="1"/>
  <c r="AC48" i="3"/>
  <c r="U48" i="3"/>
  <c r="M48" i="3"/>
  <c r="AJ48" i="3"/>
  <c r="AB48" i="3"/>
  <c r="T48" i="3"/>
  <c r="L48" i="3"/>
  <c r="AI48" i="3"/>
  <c r="AA48" i="3"/>
  <c r="S48" i="3"/>
  <c r="K48" i="3"/>
  <c r="AH48" i="3"/>
  <c r="Z48" i="3"/>
  <c r="R48" i="3"/>
  <c r="J48" i="3"/>
  <c r="AG48" i="3"/>
  <c r="E34" i="3" s="1"/>
  <c r="F34" i="3" s="1"/>
  <c r="G34" i="3" s="1"/>
  <c r="Y48" i="3"/>
  <c r="Q48" i="3"/>
  <c r="I48" i="3"/>
  <c r="AF48" i="3"/>
  <c r="X48" i="3"/>
  <c r="P48" i="3"/>
  <c r="H48" i="3"/>
  <c r="AE48" i="3"/>
  <c r="W48" i="3"/>
  <c r="O48" i="3"/>
  <c r="AL48" i="3"/>
  <c r="AD48" i="3"/>
  <c r="V48" i="3"/>
  <c r="N48" i="3"/>
  <c r="B52" i="2"/>
  <c r="C51" i="1"/>
  <c r="E51" i="1" s="1"/>
  <c r="AJ48" i="2"/>
  <c r="AB48" i="2"/>
  <c r="T48" i="2"/>
  <c r="L48" i="2"/>
  <c r="AI48" i="2"/>
  <c r="AA48" i="2"/>
  <c r="S48" i="2"/>
  <c r="K48" i="2"/>
  <c r="AH48" i="2"/>
  <c r="Z48" i="2"/>
  <c r="R48" i="2"/>
  <c r="J48" i="2"/>
  <c r="AG48" i="2"/>
  <c r="E34" i="2" s="1"/>
  <c r="F34" i="2" s="1"/>
  <c r="G34" i="2" s="1"/>
  <c r="Y48" i="2"/>
  <c r="Q48" i="2"/>
  <c r="I48" i="2"/>
  <c r="D49" i="2"/>
  <c r="AF48" i="2"/>
  <c r="X48" i="2"/>
  <c r="P48" i="2"/>
  <c r="H48" i="2"/>
  <c r="AE48" i="2"/>
  <c r="W48" i="2"/>
  <c r="O48" i="2"/>
  <c r="AL48" i="2"/>
  <c r="AD48" i="2"/>
  <c r="V48" i="2"/>
  <c r="N48" i="2"/>
  <c r="AK48" i="2"/>
  <c r="AC48" i="2"/>
  <c r="U48" i="2"/>
  <c r="M48" i="2"/>
  <c r="B50" i="3"/>
  <c r="D49" i="3"/>
  <c r="AL50" i="1"/>
  <c r="AD50" i="1"/>
  <c r="V50" i="1"/>
  <c r="N50" i="1"/>
  <c r="AJ50" i="1"/>
  <c r="F36" i="1" s="1"/>
  <c r="G36" i="1" s="1"/>
  <c r="H36" i="1" s="1"/>
  <c r="AB50" i="1"/>
  <c r="T50" i="1"/>
  <c r="L50" i="1"/>
  <c r="AI50" i="1"/>
  <c r="AA50" i="1"/>
  <c r="S50" i="1"/>
  <c r="K50" i="1"/>
  <c r="AH50" i="1"/>
  <c r="Z50" i="1"/>
  <c r="R50" i="1"/>
  <c r="J50" i="1"/>
  <c r="AG50" i="1"/>
  <c r="Y50" i="1"/>
  <c r="Q50" i="1"/>
  <c r="I50" i="1"/>
  <c r="AK50" i="1"/>
  <c r="O50" i="1"/>
  <c r="AF50" i="1"/>
  <c r="M50" i="1"/>
  <c r="AE50" i="1"/>
  <c r="AC50" i="1"/>
  <c r="X50" i="1"/>
  <c r="W50" i="1"/>
  <c r="U50" i="1"/>
  <c r="AM50" i="1"/>
  <c r="P50" i="1"/>
  <c r="B53" i="2" l="1"/>
  <c r="C52" i="1"/>
  <c r="E52" i="1" s="1"/>
  <c r="AJ49" i="3"/>
  <c r="AB49" i="3"/>
  <c r="T49" i="3"/>
  <c r="L49" i="3"/>
  <c r="AI49" i="3"/>
  <c r="AA49" i="3"/>
  <c r="S49" i="3"/>
  <c r="K49" i="3"/>
  <c r="AH49" i="3"/>
  <c r="E35" i="3" s="1"/>
  <c r="F35" i="3" s="1"/>
  <c r="G35" i="3" s="1"/>
  <c r="Z49" i="3"/>
  <c r="R49" i="3"/>
  <c r="J49" i="3"/>
  <c r="AG49" i="3"/>
  <c r="Y49" i="3"/>
  <c r="Q49" i="3"/>
  <c r="I49" i="3"/>
  <c r="AF49" i="3"/>
  <c r="X49" i="3"/>
  <c r="P49" i="3"/>
  <c r="H49" i="3"/>
  <c r="AE49" i="3"/>
  <c r="W49" i="3"/>
  <c r="O49" i="3"/>
  <c r="AL49" i="3"/>
  <c r="AD49" i="3"/>
  <c r="V49" i="3"/>
  <c r="N49" i="3"/>
  <c r="AK49" i="3"/>
  <c r="AC49" i="3"/>
  <c r="U49" i="3"/>
  <c r="M49" i="3"/>
  <c r="B51" i="3"/>
  <c r="D50" i="3"/>
  <c r="AI49" i="2"/>
  <c r="AA49" i="2"/>
  <c r="S49" i="2"/>
  <c r="K49" i="2"/>
  <c r="AH49" i="2"/>
  <c r="E35" i="2" s="1"/>
  <c r="F35" i="2" s="1"/>
  <c r="G35" i="2" s="1"/>
  <c r="Z49" i="2"/>
  <c r="R49" i="2"/>
  <c r="J49" i="2"/>
  <c r="AG49" i="2"/>
  <c r="Y49" i="2"/>
  <c r="Q49" i="2"/>
  <c r="I49" i="2"/>
  <c r="D50" i="2"/>
  <c r="AF49" i="2"/>
  <c r="X49" i="2"/>
  <c r="P49" i="2"/>
  <c r="H49" i="2"/>
  <c r="AE49" i="2"/>
  <c r="W49" i="2"/>
  <c r="O49" i="2"/>
  <c r="AL49" i="2"/>
  <c r="AD49" i="2"/>
  <c r="V49" i="2"/>
  <c r="N49" i="2"/>
  <c r="AK49" i="2"/>
  <c r="AC49" i="2"/>
  <c r="U49" i="2"/>
  <c r="M49" i="2"/>
  <c r="T49" i="2"/>
  <c r="L49" i="2"/>
  <c r="AJ49" i="2"/>
  <c r="AB49" i="2"/>
  <c r="AH51" i="1"/>
  <c r="AM51" i="1"/>
  <c r="AE51" i="1"/>
  <c r="AC51" i="1"/>
  <c r="U51" i="1"/>
  <c r="M51" i="1"/>
  <c r="AK51" i="1"/>
  <c r="F37" i="1" s="1"/>
  <c r="G37" i="1" s="1"/>
  <c r="H37" i="1" s="1"/>
  <c r="AA51" i="1"/>
  <c r="S51" i="1"/>
  <c r="K51" i="1"/>
  <c r="AJ51" i="1"/>
  <c r="Z51" i="1"/>
  <c r="R51" i="1"/>
  <c r="J51" i="1"/>
  <c r="AI51" i="1"/>
  <c r="Y51" i="1"/>
  <c r="Q51" i="1"/>
  <c r="I51" i="1"/>
  <c r="AG51" i="1"/>
  <c r="X51" i="1"/>
  <c r="P51" i="1"/>
  <c r="W51" i="1"/>
  <c r="V51" i="1"/>
  <c r="T51" i="1"/>
  <c r="O51" i="1"/>
  <c r="AL51" i="1"/>
  <c r="N51" i="1"/>
  <c r="AF51" i="1"/>
  <c r="L51" i="1"/>
  <c r="AD51" i="1"/>
  <c r="AB51" i="1"/>
  <c r="AH50" i="2" l="1"/>
  <c r="Z50" i="2"/>
  <c r="R50" i="2"/>
  <c r="J50" i="2"/>
  <c r="AG50" i="2"/>
  <c r="Y50" i="2"/>
  <c r="Q50" i="2"/>
  <c r="I50" i="2"/>
  <c r="D51" i="2"/>
  <c r="AF50" i="2"/>
  <c r="X50" i="2"/>
  <c r="P50" i="2"/>
  <c r="H50" i="2"/>
  <c r="AE50" i="2"/>
  <c r="W50" i="2"/>
  <c r="O50" i="2"/>
  <c r="AL50" i="2"/>
  <c r="AD50" i="2"/>
  <c r="V50" i="2"/>
  <c r="N50" i="2"/>
  <c r="AK50" i="2"/>
  <c r="AC50" i="2"/>
  <c r="U50" i="2"/>
  <c r="M50" i="2"/>
  <c r="AJ50" i="2"/>
  <c r="AB50" i="2"/>
  <c r="T50" i="2"/>
  <c r="L50" i="2"/>
  <c r="AI50" i="2"/>
  <c r="E36" i="2" s="1"/>
  <c r="F36" i="2" s="1"/>
  <c r="G36" i="2" s="1"/>
  <c r="AA50" i="2"/>
  <c r="S50" i="2"/>
  <c r="K50" i="2"/>
  <c r="AI50" i="3"/>
  <c r="E36" i="3" s="1"/>
  <c r="F36" i="3" s="1"/>
  <c r="G36" i="3" s="1"/>
  <c r="AA50" i="3"/>
  <c r="S50" i="3"/>
  <c r="K50" i="3"/>
  <c r="AH50" i="3"/>
  <c r="Z50" i="3"/>
  <c r="R50" i="3"/>
  <c r="J50" i="3"/>
  <c r="AG50" i="3"/>
  <c r="Y50" i="3"/>
  <c r="Q50" i="3"/>
  <c r="I50" i="3"/>
  <c r="AF50" i="3"/>
  <c r="X50" i="3"/>
  <c r="P50" i="3"/>
  <c r="H50" i="3"/>
  <c r="AE50" i="3"/>
  <c r="W50" i="3"/>
  <c r="O50" i="3"/>
  <c r="AL50" i="3"/>
  <c r="AD50" i="3"/>
  <c r="V50" i="3"/>
  <c r="N50" i="3"/>
  <c r="AK50" i="3"/>
  <c r="AC50" i="3"/>
  <c r="U50" i="3"/>
  <c r="M50" i="3"/>
  <c r="AJ50" i="3"/>
  <c r="AB50" i="3"/>
  <c r="T50" i="3"/>
  <c r="L50" i="3"/>
  <c r="B52" i="3"/>
  <c r="D51" i="3"/>
  <c r="AG52" i="1"/>
  <c r="Y52" i="1"/>
  <c r="Q52" i="1"/>
  <c r="I52" i="1"/>
  <c r="AL52" i="1"/>
  <c r="F38" i="1" s="1"/>
  <c r="G38" i="1" s="1"/>
  <c r="H38" i="1" s="1"/>
  <c r="AD52" i="1"/>
  <c r="V52" i="1"/>
  <c r="N52" i="1"/>
  <c r="AM52" i="1"/>
  <c r="AB52" i="1"/>
  <c r="R52" i="1"/>
  <c r="AK52" i="1"/>
  <c r="AJ52" i="1"/>
  <c r="Z52" i="1"/>
  <c r="O52" i="1"/>
  <c r="AI52" i="1"/>
  <c r="X52" i="1"/>
  <c r="M52" i="1"/>
  <c r="AH52" i="1"/>
  <c r="W52" i="1"/>
  <c r="L52" i="1"/>
  <c r="AF52" i="1"/>
  <c r="U52" i="1"/>
  <c r="K52" i="1"/>
  <c r="S52" i="1"/>
  <c r="P52" i="1"/>
  <c r="J52" i="1"/>
  <c r="AE52" i="1"/>
  <c r="AC52" i="1"/>
  <c r="AA52" i="1"/>
  <c r="T52" i="1"/>
  <c r="B54" i="2"/>
  <c r="C53" i="1"/>
  <c r="E53" i="1" s="1"/>
  <c r="B53" i="3" l="1"/>
  <c r="D52" i="3"/>
  <c r="AF53" i="1"/>
  <c r="X53" i="1"/>
  <c r="P53" i="1"/>
  <c r="AK53" i="1"/>
  <c r="AC53" i="1"/>
  <c r="U53" i="1"/>
  <c r="M53" i="1"/>
  <c r="AL53" i="1"/>
  <c r="AA53" i="1"/>
  <c r="Q53" i="1"/>
  <c r="AJ53" i="1"/>
  <c r="Z53" i="1"/>
  <c r="O53" i="1"/>
  <c r="AI53" i="1"/>
  <c r="Y53" i="1"/>
  <c r="N53" i="1"/>
  <c r="AH53" i="1"/>
  <c r="W53" i="1"/>
  <c r="L53" i="1"/>
  <c r="AG53" i="1"/>
  <c r="V53" i="1"/>
  <c r="K53" i="1"/>
  <c r="AE53" i="1"/>
  <c r="T53" i="1"/>
  <c r="J53" i="1"/>
  <c r="S53" i="1"/>
  <c r="R53" i="1"/>
  <c r="I53" i="1"/>
  <c r="AM53" i="1"/>
  <c r="F39" i="1" s="1"/>
  <c r="G39" i="1" s="1"/>
  <c r="H39" i="1" s="1"/>
  <c r="AD53" i="1"/>
  <c r="AB53" i="1"/>
  <c r="B55" i="2"/>
  <c r="C55" i="1" s="1"/>
  <c r="E55" i="1" s="1"/>
  <c r="C54" i="1"/>
  <c r="E54" i="1" s="1"/>
  <c r="AH51" i="3"/>
  <c r="Z51" i="3"/>
  <c r="R51" i="3"/>
  <c r="J51" i="3"/>
  <c r="AG51" i="3"/>
  <c r="Y51" i="3"/>
  <c r="Q51" i="3"/>
  <c r="I51" i="3"/>
  <c r="AF51" i="3"/>
  <c r="X51" i="3"/>
  <c r="P51" i="3"/>
  <c r="H51" i="3"/>
  <c r="AE51" i="3"/>
  <c r="W51" i="3"/>
  <c r="O51" i="3"/>
  <c r="AL51" i="3"/>
  <c r="AD51" i="3"/>
  <c r="V51" i="3"/>
  <c r="N51" i="3"/>
  <c r="AK51" i="3"/>
  <c r="AC51" i="3"/>
  <c r="U51" i="3"/>
  <c r="M51" i="3"/>
  <c r="AJ51" i="3"/>
  <c r="E37" i="3" s="1"/>
  <c r="F37" i="3" s="1"/>
  <c r="G37" i="3" s="1"/>
  <c r="AB51" i="3"/>
  <c r="T51" i="3"/>
  <c r="L51" i="3"/>
  <c r="AI51" i="3"/>
  <c r="AA51" i="3"/>
  <c r="S51" i="3"/>
  <c r="K51" i="3"/>
  <c r="AL51" i="2"/>
  <c r="AD51" i="2"/>
  <c r="V51" i="2"/>
  <c r="N51" i="2"/>
  <c r="AK51" i="2"/>
  <c r="AC51" i="2"/>
  <c r="U51" i="2"/>
  <c r="M51" i="2"/>
  <c r="AI51" i="2"/>
  <c r="AA51" i="2"/>
  <c r="S51" i="2"/>
  <c r="AG51" i="2"/>
  <c r="T51" i="2"/>
  <c r="I51" i="2"/>
  <c r="AF51" i="2"/>
  <c r="R51" i="2"/>
  <c r="H51" i="2"/>
  <c r="AE51" i="2"/>
  <c r="Q51" i="2"/>
  <c r="AB51" i="2"/>
  <c r="P51" i="2"/>
  <c r="D52" i="2"/>
  <c r="Z51" i="2"/>
  <c r="O51" i="2"/>
  <c r="Y51" i="2"/>
  <c r="L51" i="2"/>
  <c r="AJ51" i="2"/>
  <c r="E37" i="2" s="1"/>
  <c r="F37" i="2" s="1"/>
  <c r="G37" i="2" s="1"/>
  <c r="X51" i="2"/>
  <c r="K51" i="2"/>
  <c r="W51" i="2"/>
  <c r="J51" i="2"/>
  <c r="AH51" i="2"/>
  <c r="AM54" i="1" l="1"/>
  <c r="AE54" i="1"/>
  <c r="W54" i="1"/>
  <c r="O54" i="1"/>
  <c r="AJ54" i="1"/>
  <c r="AB54" i="1"/>
  <c r="T54" i="1"/>
  <c r="L54" i="1"/>
  <c r="AK54" i="1"/>
  <c r="Z54" i="1"/>
  <c r="P54" i="1"/>
  <c r="AI54" i="1"/>
  <c r="Y54" i="1"/>
  <c r="N54" i="1"/>
  <c r="AH54" i="1"/>
  <c r="X54" i="1"/>
  <c r="M54" i="1"/>
  <c r="AG54" i="1"/>
  <c r="V54" i="1"/>
  <c r="K54" i="1"/>
  <c r="AF54" i="1"/>
  <c r="U54" i="1"/>
  <c r="J54" i="1"/>
  <c r="AD54" i="1"/>
  <c r="S54" i="1"/>
  <c r="I54" i="1"/>
  <c r="AC54" i="1"/>
  <c r="AA54" i="1"/>
  <c r="R54" i="1"/>
  <c r="Q54" i="1"/>
  <c r="AL54" i="1"/>
  <c r="AL55" i="1"/>
  <c r="AD55" i="1"/>
  <c r="V55" i="1"/>
  <c r="N55" i="1"/>
  <c r="AI55" i="1"/>
  <c r="AA55" i="1"/>
  <c r="S55" i="1"/>
  <c r="K55" i="1"/>
  <c r="AJ55" i="1"/>
  <c r="Y55" i="1"/>
  <c r="O55" i="1"/>
  <c r="AH55" i="1"/>
  <c r="X55" i="1"/>
  <c r="M55" i="1"/>
  <c r="AG55" i="1"/>
  <c r="W55" i="1"/>
  <c r="L55" i="1"/>
  <c r="AF55" i="1"/>
  <c r="U55" i="1"/>
  <c r="J55" i="1"/>
  <c r="AE55" i="1"/>
  <c r="T55" i="1"/>
  <c r="I55" i="1"/>
  <c r="AC55" i="1"/>
  <c r="R55" i="1"/>
  <c r="AM55" i="1"/>
  <c r="AK55" i="1"/>
  <c r="AB55" i="1"/>
  <c r="Z55" i="1"/>
  <c r="Q55" i="1"/>
  <c r="P55" i="1"/>
  <c r="AG52" i="3"/>
  <c r="Y52" i="3"/>
  <c r="Q52" i="3"/>
  <c r="I52" i="3"/>
  <c r="AF52" i="3"/>
  <c r="X52" i="3"/>
  <c r="P52" i="3"/>
  <c r="H52" i="3"/>
  <c r="AE52" i="3"/>
  <c r="W52" i="3"/>
  <c r="O52" i="3"/>
  <c r="AL52" i="3"/>
  <c r="AD52" i="3"/>
  <c r="V52" i="3"/>
  <c r="N52" i="3"/>
  <c r="AK52" i="3"/>
  <c r="E38" i="3" s="1"/>
  <c r="F38" i="3" s="1"/>
  <c r="G38" i="3" s="1"/>
  <c r="AC52" i="3"/>
  <c r="U52" i="3"/>
  <c r="M52" i="3"/>
  <c r="AJ52" i="3"/>
  <c r="AB52" i="3"/>
  <c r="T52" i="3"/>
  <c r="L52" i="3"/>
  <c r="AI52" i="3"/>
  <c r="AA52" i="3"/>
  <c r="S52" i="3"/>
  <c r="K52" i="3"/>
  <c r="AH52" i="3"/>
  <c r="Z52" i="3"/>
  <c r="R52" i="3"/>
  <c r="J52" i="3"/>
  <c r="D53" i="2"/>
  <c r="AL52" i="2"/>
  <c r="AK52" i="2"/>
  <c r="E38" i="2" s="1"/>
  <c r="F38" i="2" s="1"/>
  <c r="G38" i="2" s="1"/>
  <c r="AC52" i="2"/>
  <c r="U52" i="2"/>
  <c r="M52" i="2"/>
  <c r="AJ52" i="2"/>
  <c r="AB52" i="2"/>
  <c r="T52" i="2"/>
  <c r="L52" i="2"/>
  <c r="AH52" i="2"/>
  <c r="Z52" i="2"/>
  <c r="R52" i="2"/>
  <c r="J52" i="2"/>
  <c r="Y52" i="2"/>
  <c r="N52" i="2"/>
  <c r="X52" i="2"/>
  <c r="K52" i="2"/>
  <c r="AI52" i="2"/>
  <c r="W52" i="2"/>
  <c r="I52" i="2"/>
  <c r="AG52" i="2"/>
  <c r="V52" i="2"/>
  <c r="H52" i="2"/>
  <c r="AF52" i="2"/>
  <c r="S52" i="2"/>
  <c r="AE52" i="2"/>
  <c r="Q52" i="2"/>
  <c r="AD52" i="2"/>
  <c r="P52" i="2"/>
  <c r="AA52" i="2"/>
  <c r="O52" i="2"/>
  <c r="B54" i="3"/>
  <c r="D53" i="3"/>
  <c r="B55" i="3" l="1"/>
  <c r="D55" i="3" s="1"/>
  <c r="D54" i="3"/>
  <c r="AF53" i="3"/>
  <c r="X53" i="3"/>
  <c r="P53" i="3"/>
  <c r="H53" i="3"/>
  <c r="AE53" i="3"/>
  <c r="W53" i="3"/>
  <c r="O53" i="3"/>
  <c r="AL53" i="3"/>
  <c r="E39" i="3" s="1"/>
  <c r="F39" i="3" s="1"/>
  <c r="G39" i="3" s="1"/>
  <c r="AD53" i="3"/>
  <c r="V53" i="3"/>
  <c r="N53" i="3"/>
  <c r="AK53" i="3"/>
  <c r="AC53" i="3"/>
  <c r="U53" i="3"/>
  <c r="M53" i="3"/>
  <c r="AJ53" i="3"/>
  <c r="AB53" i="3"/>
  <c r="T53" i="3"/>
  <c r="L53" i="3"/>
  <c r="AI53" i="3"/>
  <c r="AA53" i="3"/>
  <c r="S53" i="3"/>
  <c r="K53" i="3"/>
  <c r="AH53" i="3"/>
  <c r="Z53" i="3"/>
  <c r="R53" i="3"/>
  <c r="J53" i="3"/>
  <c r="AG53" i="3"/>
  <c r="Y53" i="3"/>
  <c r="Q53" i="3"/>
  <c r="I53" i="3"/>
  <c r="AE53" i="2"/>
  <c r="W53" i="2"/>
  <c r="O53" i="2"/>
  <c r="AL53" i="2"/>
  <c r="E39" i="2" s="1"/>
  <c r="F39" i="2" s="1"/>
  <c r="G39" i="2" s="1"/>
  <c r="AD53" i="2"/>
  <c r="V53" i="2"/>
  <c r="N53" i="2"/>
  <c r="AK53" i="2"/>
  <c r="AC53" i="2"/>
  <c r="U53" i="2"/>
  <c r="M53" i="2"/>
  <c r="AJ53" i="2"/>
  <c r="AB53" i="2"/>
  <c r="T53" i="2"/>
  <c r="L53" i="2"/>
  <c r="AI53" i="2"/>
  <c r="AA53" i="2"/>
  <c r="S53" i="2"/>
  <c r="K53" i="2"/>
  <c r="AG53" i="2"/>
  <c r="Y53" i="2"/>
  <c r="Q53" i="2"/>
  <c r="I53" i="2"/>
  <c r="J53" i="2"/>
  <c r="D54" i="2"/>
  <c r="H53" i="2"/>
  <c r="AH53" i="2"/>
  <c r="AF53" i="2"/>
  <c r="Z53" i="2"/>
  <c r="X53" i="2"/>
  <c r="R53" i="2"/>
  <c r="P53" i="2"/>
  <c r="AL54" i="2" l="1"/>
  <c r="AD54" i="2"/>
  <c r="V54" i="2"/>
  <c r="N54" i="2"/>
  <c r="AK54" i="2"/>
  <c r="AC54" i="2"/>
  <c r="U54" i="2"/>
  <c r="M54" i="2"/>
  <c r="AJ54" i="2"/>
  <c r="AB54" i="2"/>
  <c r="T54" i="2"/>
  <c r="L54" i="2"/>
  <c r="AI54" i="2"/>
  <c r="AA54" i="2"/>
  <c r="S54" i="2"/>
  <c r="K54" i="2"/>
  <c r="AH54" i="2"/>
  <c r="Z54" i="2"/>
  <c r="R54" i="2"/>
  <c r="J54" i="2"/>
  <c r="D55" i="2"/>
  <c r="AF54" i="2"/>
  <c r="X54" i="2"/>
  <c r="P54" i="2"/>
  <c r="H54" i="2"/>
  <c r="I54" i="2"/>
  <c r="AG54" i="2"/>
  <c r="AE54" i="2"/>
  <c r="Y54" i="2"/>
  <c r="W54" i="2"/>
  <c r="Q54" i="2"/>
  <c r="O54" i="2"/>
  <c r="AE54" i="3"/>
  <c r="W54" i="3"/>
  <c r="O54" i="3"/>
  <c r="AL54" i="3"/>
  <c r="AD54" i="3"/>
  <c r="V54" i="3"/>
  <c r="N54" i="3"/>
  <c r="AK54" i="3"/>
  <c r="AC54" i="3"/>
  <c r="U54" i="3"/>
  <c r="M54" i="3"/>
  <c r="AJ54" i="3"/>
  <c r="AB54" i="3"/>
  <c r="T54" i="3"/>
  <c r="L54" i="3"/>
  <c r="AI54" i="3"/>
  <c r="AA54" i="3"/>
  <c r="S54" i="3"/>
  <c r="K54" i="3"/>
  <c r="AH54" i="3"/>
  <c r="Z54" i="3"/>
  <c r="R54" i="3"/>
  <c r="J54" i="3"/>
  <c r="AG54" i="3"/>
  <c r="Y54" i="3"/>
  <c r="Q54" i="3"/>
  <c r="I54" i="3"/>
  <c r="AF54" i="3"/>
  <c r="X54" i="3"/>
  <c r="P54" i="3"/>
  <c r="H54" i="3"/>
  <c r="AL55" i="3"/>
  <c r="AD55" i="3"/>
  <c r="V55" i="3"/>
  <c r="N55" i="3"/>
  <c r="AK55" i="3"/>
  <c r="AC55" i="3"/>
  <c r="U55" i="3"/>
  <c r="M55" i="3"/>
  <c r="AJ55" i="3"/>
  <c r="AB55" i="3"/>
  <c r="T55" i="3"/>
  <c r="L55" i="3"/>
  <c r="AI55" i="3"/>
  <c r="AA55" i="3"/>
  <c r="S55" i="3"/>
  <c r="K55" i="3"/>
  <c r="AH55" i="3"/>
  <c r="Z55" i="3"/>
  <c r="R55" i="3"/>
  <c r="J55" i="3"/>
  <c r="AG55" i="3"/>
  <c r="Y55" i="3"/>
  <c r="Q55" i="3"/>
  <c r="I55" i="3"/>
  <c r="AF55" i="3"/>
  <c r="X55" i="3"/>
  <c r="P55" i="3"/>
  <c r="H55" i="3"/>
  <c r="AE55" i="3"/>
  <c r="W55" i="3"/>
  <c r="O55" i="3"/>
  <c r="AK55" i="2" l="1"/>
  <c r="AC55" i="2"/>
  <c r="U55" i="2"/>
  <c r="M55" i="2"/>
  <c r="AJ55" i="2"/>
  <c r="AB55" i="2"/>
  <c r="T55" i="2"/>
  <c r="L55" i="2"/>
  <c r="AI55" i="2"/>
  <c r="AA55" i="2"/>
  <c r="S55" i="2"/>
  <c r="K55" i="2"/>
  <c r="AH55" i="2"/>
  <c r="Z55" i="2"/>
  <c r="R55" i="2"/>
  <c r="J55" i="2"/>
  <c r="AG55" i="2"/>
  <c r="Y55" i="2"/>
  <c r="Q55" i="2"/>
  <c r="I55" i="2"/>
  <c r="AE55" i="2"/>
  <c r="W55" i="2"/>
  <c r="O55" i="2"/>
  <c r="H55" i="2"/>
  <c r="AL55" i="2"/>
  <c r="AF55" i="2"/>
  <c r="AD55" i="2"/>
  <c r="X55" i="2"/>
  <c r="V55" i="2"/>
  <c r="P55" i="2"/>
  <c r="N5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Stephenson</author>
  </authors>
  <commentList>
    <comment ref="B8" authorId="0" shapeId="0" xr:uid="{A670F4DC-93F6-4688-826E-584FBCC9BE99}">
      <text>
        <r>
          <rPr>
            <b/>
            <sz val="9"/>
            <color indexed="81"/>
            <rFont val="Tahoma"/>
            <family val="2"/>
          </rPr>
          <t>John Stephenson:</t>
        </r>
        <r>
          <rPr>
            <sz val="9"/>
            <color indexed="81"/>
            <rFont val="Tahoma"/>
            <family val="2"/>
          </rPr>
          <t xml:space="preserve">
Includes battery cost and balance of plant.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Stephenson</author>
  </authors>
  <commentList>
    <comment ref="C8" authorId="0" shapeId="0" xr:uid="{C9E75999-6902-4198-B655-2CC15E039278}">
      <text>
        <r>
          <rPr>
            <b/>
            <sz val="9"/>
            <color indexed="81"/>
            <rFont val="Tahoma"/>
            <family val="2"/>
          </rPr>
          <t>John Stephenson:</t>
        </r>
        <r>
          <rPr>
            <sz val="9"/>
            <color indexed="81"/>
            <rFont val="Tahoma"/>
            <family val="2"/>
          </rPr>
          <t xml:space="preserve">
Includes battery cost and balance of plant.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Stephenson</author>
  </authors>
  <commentList>
    <comment ref="B8" authorId="0" shapeId="0" xr:uid="{EA614657-53BD-42E0-A3F9-CB31437829B7}">
      <text>
        <r>
          <rPr>
            <b/>
            <sz val="9"/>
            <color indexed="81"/>
            <rFont val="Tahoma"/>
            <family val="2"/>
          </rPr>
          <t>John Stephenson:</t>
        </r>
        <r>
          <rPr>
            <sz val="9"/>
            <color indexed="81"/>
            <rFont val="Tahoma"/>
            <family val="2"/>
          </rPr>
          <t xml:space="preserve">
Includes battery cost and balance of plant.</t>
        </r>
      </text>
    </comment>
  </commentList>
</comments>
</file>

<file path=xl/sharedStrings.xml><?xml version="1.0" encoding="utf-8"?>
<sst xmlns="http://schemas.openxmlformats.org/spreadsheetml/2006/main" count="31" uniqueCount="11">
  <si>
    <t>Cost CAGR % p.a.</t>
  </si>
  <si>
    <t>Discount rate</t>
  </si>
  <si>
    <t>Capex diff 2040</t>
  </si>
  <si>
    <t>PV O&amp;M cost calculations</t>
  </si>
  <si>
    <t>Time</t>
  </si>
  <si>
    <t>Capital cost $/kW ($2018)</t>
  </si>
  <si>
    <t>Growth in capital cost (% p.a.)</t>
  </si>
  <si>
    <t>Fixed operating and maintenance costs ($/kW/yr) ($2018</t>
  </si>
  <si>
    <t>O&amp;M, PV ($/kw) ($2018)</t>
  </si>
  <si>
    <t>PV investment cost ($/kW) ($2018)</t>
  </si>
  <si>
    <t>Growth in PV investment cost (% p.a.)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</si>
</sst>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0.00000000000000000000"/>
    <numFmt numFmtId="166" formatCode="0.000000000000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10" fontId="2" fillId="0" borderId="0" xfId="2" applyNumberFormat="1" applyFont="1" applyFill="1"/>
    <xf numFmtId="9" fontId="2" fillId="0" borderId="0" xfId="0" applyNumberFormat="1" applyFont="1"/>
    <xf numFmtId="164" fontId="2" fillId="0" borderId="0" xfId="1" applyNumberFormat="1" applyFont="1"/>
    <xf numFmtId="165" fontId="2" fillId="0" borderId="0" xfId="0" applyNumberFormat="1" applyFont="1"/>
    <xf numFmtId="166" fontId="2" fillId="0" borderId="0" xfId="0" applyNumberFormat="1" applyFont="1"/>
    <xf numFmtId="11" fontId="2" fillId="0" borderId="0" xfId="0" applyNumberFormat="1" applyFont="1"/>
    <xf numFmtId="0" fontId="3" fillId="0" borderId="0" xfId="0" applyFont="1"/>
    <xf numFmtId="9" fontId="2" fillId="0" borderId="0" xfId="2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Cost function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318002334764268E-2"/>
          <c:y val="0.11362617974662019"/>
          <c:w val="0.89523698787503891"/>
          <c:h val="0.83724576991752397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4"/>
            <c:dispRSqr val="1"/>
            <c:dispEq val="1"/>
            <c:trendlineLbl>
              <c:layout>
                <c:manualLayout>
                  <c:x val="7.3102306393626373E-2"/>
                  <c:y val="-0.6101077714480061"/>
                </c:manualLayout>
              </c:layout>
              <c:numFmt formatCode="#,##0.00000000000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'Battery cost function - central'!$A$9:$A$39</c:f>
              <c:numCache>
                <c:formatCode>General</c:formatCode>
                <c:ptCount val="3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</c:numCache>
            </c:numRef>
          </c:xVal>
          <c:yVal>
            <c:numRef>
              <c:f>'Battery cost function - central'!$F$9:$F$39</c:f>
              <c:numCache>
                <c:formatCode>General</c:formatCode>
                <c:ptCount val="31"/>
                <c:pt idx="0">
                  <c:v>1001.1918399862298</c:v>
                </c:pt>
                <c:pt idx="1">
                  <c:v>889.64106175189545</c:v>
                </c:pt>
                <c:pt idx="2">
                  <c:v>802.46772961612317</c:v>
                </c:pt>
                <c:pt idx="3">
                  <c:v>739.20371068346913</c:v>
                </c:pt>
                <c:pt idx="4">
                  <c:v>676.74221971349596</c:v>
                </c:pt>
                <c:pt idx="5">
                  <c:v>615.14745894321823</c:v>
                </c:pt>
                <c:pt idx="6">
                  <c:v>554.48876678861211</c:v>
                </c:pt>
                <c:pt idx="7">
                  <c:v>508.00091817144749</c:v>
                </c:pt>
                <c:pt idx="8">
                  <c:v>475.40947240544074</c:v>
                </c:pt>
                <c:pt idx="9">
                  <c:v>443.2581441168881</c:v>
                </c:pt>
                <c:pt idx="10">
                  <c:v>411.58214270398611</c:v>
                </c:pt>
                <c:pt idx="11">
                  <c:v>380.41949431678665</c:v>
                </c:pt>
                <c:pt idx="12">
                  <c:v>361.32617045079826</c:v>
                </c:pt>
                <c:pt idx="13">
                  <c:v>354.0356224195985</c:v>
                </c:pt>
                <c:pt idx="14">
                  <c:v>346.74507438839885</c:v>
                </c:pt>
                <c:pt idx="15">
                  <c:v>339.45452635719909</c:v>
                </c:pt>
                <c:pt idx="16">
                  <c:v>332.16397832599927</c:v>
                </c:pt>
                <c:pt idx="17">
                  <c:v>324.87343029479956</c:v>
                </c:pt>
                <c:pt idx="18">
                  <c:v>317.63328709727949</c:v>
                </c:pt>
                <c:pt idx="19">
                  <c:v>310.44758112013358</c:v>
                </c:pt>
                <c:pt idx="20">
                  <c:v>303.32066734099169</c:v>
                </c:pt>
                <c:pt idx="21">
                  <c:v>296.25724913569411</c:v>
                </c:pt>
                <c:pt idx="22">
                  <c:v>289.26240615014831</c:v>
                </c:pt>
                <c:pt idx="23">
                  <c:v>282.34162440193472</c:v>
                </c:pt>
                <c:pt idx="24">
                  <c:v>275.50082879003963</c:v>
                </c:pt>
                <c:pt idx="25">
                  <c:v>268.74641820536863</c:v>
                </c:pt>
                <c:pt idx="26">
                  <c:v>262.08530345009967</c:v>
                </c:pt>
                <c:pt idx="27">
                  <c:v>255.52494819058489</c:v>
                </c:pt>
                <c:pt idx="28">
                  <c:v>249.07341318648463</c:v>
                </c:pt>
                <c:pt idx="29">
                  <c:v>242.739404058232</c:v>
                </c:pt>
                <c:pt idx="30">
                  <c:v>236.53232287589489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395-4E67-8EF2-F18FA5CDB0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3147919"/>
        <c:axId val="1362414271"/>
      </c:scatterChart>
      <c:valAx>
        <c:axId val="11531479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2414271"/>
        <c:crosses val="autoZero"/>
        <c:crossBetween val="midCat"/>
      </c:valAx>
      <c:valAx>
        <c:axId val="136241427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314791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Cost function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318002334764268E-2"/>
          <c:y val="0.11362617974662019"/>
          <c:w val="0.89523698787503891"/>
          <c:h val="0.83724576991752397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4"/>
            <c:dispRSqr val="1"/>
            <c:dispEq val="1"/>
            <c:trendlineLbl>
              <c:layout>
                <c:manualLayout>
                  <c:x val="7.3102306393626373E-2"/>
                  <c:y val="-0.6101077714480061"/>
                </c:manualLayout>
              </c:layout>
              <c:numFmt formatCode="#,##0.00000000000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'Battery cost function - low'!$B$9:$B$39</c:f>
              <c:numCache>
                <c:formatCode>General</c:formatCode>
                <c:ptCount val="3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</c:numCache>
            </c:numRef>
          </c:xVal>
          <c:yVal>
            <c:numRef>
              <c:f>'Battery cost function - low'!$G$9:$G$39</c:f>
              <c:numCache>
                <c:formatCode>General</c:formatCode>
                <c:ptCount val="31"/>
                <c:pt idx="0">
                  <c:v>995.95062038877779</c:v>
                </c:pt>
                <c:pt idx="1">
                  <c:v>845.15900866430059</c:v>
                </c:pt>
                <c:pt idx="2">
                  <c:v>762.34434313531699</c:v>
                </c:pt>
                <c:pt idx="3">
                  <c:v>702.24352514929546</c:v>
                </c:pt>
                <c:pt idx="4">
                  <c:v>642.90510872782102</c:v>
                </c:pt>
                <c:pt idx="5">
                  <c:v>584.39008599605734</c:v>
                </c:pt>
                <c:pt idx="6">
                  <c:v>526.76432844918145</c:v>
                </c:pt>
                <c:pt idx="7">
                  <c:v>482.60087226287504</c:v>
                </c:pt>
                <c:pt idx="8">
                  <c:v>451.63899878516872</c:v>
                </c:pt>
                <c:pt idx="9">
                  <c:v>421.09523691104363</c:v>
                </c:pt>
                <c:pt idx="10">
                  <c:v>391.0030355687868</c:v>
                </c:pt>
                <c:pt idx="11">
                  <c:v>361.39851960094728</c:v>
                </c:pt>
                <c:pt idx="12">
                  <c:v>343.25986192825837</c:v>
                </c:pt>
                <c:pt idx="13">
                  <c:v>336.33384129861855</c:v>
                </c:pt>
                <c:pt idx="14">
                  <c:v>329.4078206689789</c:v>
                </c:pt>
                <c:pt idx="15">
                  <c:v>322.48180003933913</c:v>
                </c:pt>
                <c:pt idx="16">
                  <c:v>315.55577940969926</c:v>
                </c:pt>
                <c:pt idx="17">
                  <c:v>308.62975878005955</c:v>
                </c:pt>
                <c:pt idx="18">
                  <c:v>301.75162274241552</c:v>
                </c:pt>
                <c:pt idx="19">
                  <c:v>294.92520206412689</c:v>
                </c:pt>
                <c:pt idx="20">
                  <c:v>288.15463397394205</c:v>
                </c:pt>
                <c:pt idx="21">
                  <c:v>281.44438667890938</c:v>
                </c:pt>
                <c:pt idx="22">
                  <c:v>274.79928584264087</c:v>
                </c:pt>
                <c:pt idx="23">
                  <c:v>268.22454318183793</c:v>
                </c:pt>
                <c:pt idx="24">
                  <c:v>261.72578735053764</c:v>
                </c:pt>
                <c:pt idx="25">
                  <c:v>255.3090972951002</c:v>
                </c:pt>
                <c:pt idx="26">
                  <c:v>248.98103827759468</c:v>
                </c:pt>
                <c:pt idx="27">
                  <c:v>242.74870078105565</c:v>
                </c:pt>
                <c:pt idx="28">
                  <c:v>236.61974252716038</c:v>
                </c:pt>
                <c:pt idx="29">
                  <c:v>230.60243385532038</c:v>
                </c:pt>
                <c:pt idx="30">
                  <c:v>224.70570673210014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5BE-466A-B078-31B079687A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3147919"/>
        <c:axId val="1362414271"/>
      </c:scatterChart>
      <c:valAx>
        <c:axId val="11531479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2414271"/>
        <c:crosses val="autoZero"/>
        <c:crossBetween val="midCat"/>
      </c:valAx>
      <c:valAx>
        <c:axId val="136241427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314791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Cost function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318002334764268E-2"/>
          <c:y val="0.11362617974662019"/>
          <c:w val="0.89523698787503891"/>
          <c:h val="0.83724576991752397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4"/>
            <c:dispRSqr val="1"/>
            <c:dispEq val="1"/>
            <c:trendlineLbl>
              <c:layout>
                <c:manualLayout>
                  <c:x val="0.14899607207781562"/>
                  <c:y val="-0.40295635010223896"/>
                </c:manualLayout>
              </c:layout>
              <c:numFmt formatCode="#,##0.00000000000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'Battery cost function - high'!$A$9:$A$39</c:f>
              <c:numCache>
                <c:formatCode>General</c:formatCode>
                <c:ptCount val="3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</c:numCache>
            </c:numRef>
          </c:xVal>
          <c:yVal>
            <c:numRef>
              <c:f>'Battery cost function - high'!$F$9:$F$39</c:f>
              <c:numCache>
                <c:formatCode>General</c:formatCode>
                <c:ptCount val="31"/>
                <c:pt idx="0">
                  <c:v>1052.4156381395442</c:v>
                </c:pt>
                <c:pt idx="1">
                  <c:v>984.42714931169075</c:v>
                </c:pt>
                <c:pt idx="2">
                  <c:v>928.33181575398612</c:v>
                </c:pt>
                <c:pt idx="3">
                  <c:v>883.58969216066362</c:v>
                </c:pt>
                <c:pt idx="4">
                  <c:v>839.52488866044598</c:v>
                </c:pt>
                <c:pt idx="5">
                  <c:v>795.95117167691353</c:v>
                </c:pt>
                <c:pt idx="6">
                  <c:v>752.94963658475763</c:v>
                </c:pt>
                <c:pt idx="7">
                  <c:v>719.80366875041182</c:v>
                </c:pt>
                <c:pt idx="8">
                  <c:v>697.13528774913686</c:v>
                </c:pt>
                <c:pt idx="9">
                  <c:v>675.19004997640877</c:v>
                </c:pt>
                <c:pt idx="10">
                  <c:v>653.91262924239709</c:v>
                </c:pt>
                <c:pt idx="11">
                  <c:v>632.21126968923488</c:v>
                </c:pt>
                <c:pt idx="12">
                  <c:v>618.28536844276891</c:v>
                </c:pt>
                <c:pt idx="13">
                  <c:v>610.85737746986217</c:v>
                </c:pt>
                <c:pt idx="14">
                  <c:v>603.39657616588704</c:v>
                </c:pt>
                <c:pt idx="15">
                  <c:v>595.90329325467349</c:v>
                </c:pt>
                <c:pt idx="16">
                  <c:v>588.47629431388475</c:v>
                </c:pt>
                <c:pt idx="17">
                  <c:v>581.04903274454614</c:v>
                </c:pt>
                <c:pt idx="18">
                  <c:v>573.60760828728405</c:v>
                </c:pt>
                <c:pt idx="19">
                  <c:v>566.28764175938875</c:v>
                </c:pt>
                <c:pt idx="20">
                  <c:v>558.89728785971784</c:v>
                </c:pt>
                <c:pt idx="21">
                  <c:v>551.41226221243551</c:v>
                </c:pt>
                <c:pt idx="22">
                  <c:v>544.32902278926531</c:v>
                </c:pt>
                <c:pt idx="23">
                  <c:v>537.28813647743959</c:v>
                </c:pt>
                <c:pt idx="24">
                  <c:v>530.36133458191773</c:v>
                </c:pt>
                <c:pt idx="25">
                  <c:v>523.52183699171837</c:v>
                </c:pt>
                <c:pt idx="26">
                  <c:v>516.74415971131839</c:v>
                </c:pt>
                <c:pt idx="27">
                  <c:v>510.10165915777463</c:v>
                </c:pt>
                <c:pt idx="28">
                  <c:v>503.56920701691172</c:v>
                </c:pt>
                <c:pt idx="29">
                  <c:v>497.09067048184625</c:v>
                </c:pt>
                <c:pt idx="30">
                  <c:v>490.80718438558699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E6B-4626-BC8B-6E960A3B10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3147919"/>
        <c:axId val="1362414271"/>
      </c:scatterChart>
      <c:valAx>
        <c:axId val="11531479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2414271"/>
        <c:crosses val="autoZero"/>
        <c:crossBetween val="midCat"/>
      </c:valAx>
      <c:valAx>
        <c:axId val="136241427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314791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857249</xdr:colOff>
      <xdr:row>18</xdr:row>
      <xdr:rowOff>29525</xdr:rowOff>
    </xdr:from>
    <xdr:to>
      <xdr:col>12</xdr:col>
      <xdr:colOff>1150620</xdr:colOff>
      <xdr:row>42</xdr:row>
      <xdr:rowOff>131445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9253CF8-A3C1-4231-960E-A1E1A29E90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1123950</xdr:colOff>
      <xdr:row>11</xdr:row>
      <xdr:rowOff>27619</xdr:rowOff>
    </xdr:from>
    <xdr:to>
      <xdr:col>13</xdr:col>
      <xdr:colOff>45720</xdr:colOff>
      <xdr:row>37</xdr:row>
      <xdr:rowOff>66674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05E285F-9401-418B-AF9C-FBC96E824F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106679</xdr:colOff>
      <xdr:row>10</xdr:row>
      <xdr:rowOff>20000</xdr:rowOff>
    </xdr:from>
    <xdr:to>
      <xdr:col>13</xdr:col>
      <xdr:colOff>742950</xdr:colOff>
      <xdr:row>37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6857CBF-AFD1-463E-A2B1-FD4F4275F1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heot/Dropbox%20(Sense.)/2018-19%20EA%20TPM%20CBA%20(Shared)/Step%206/Battery%20Investment/2020-02-16%20Battery%20assumpt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EL-AEMO scenario summary"/>
      <sheetName val="Scenario summary"/>
      <sheetName val="NREL-AEMO - central"/>
      <sheetName val="NREL-AEMO - low"/>
      <sheetName val="NREL-AEMO - high"/>
      <sheetName val="Battery cost function - high+5%"/>
      <sheetName val="Battery cost function - low-5%"/>
      <sheetName val="Battery cost function - central"/>
      <sheetName val="Battery cost function - low"/>
      <sheetName val="Battery cost function - high"/>
      <sheetName val="Summary - Capital Costs"/>
      <sheetName val="Summary - Capital Costs - high"/>
      <sheetName val="NREL 2019 ATB data"/>
      <sheetName val="NREL Nov 2018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9">
          <cell r="B9">
            <v>2019</v>
          </cell>
          <cell r="G9">
            <v>995.95062038877779</v>
          </cell>
        </row>
        <row r="10">
          <cell r="B10">
            <v>2020</v>
          </cell>
          <cell r="G10">
            <v>845.15900866430059</v>
          </cell>
        </row>
        <row r="11">
          <cell r="B11">
            <v>2021</v>
          </cell>
          <cell r="G11">
            <v>762.34434313531699</v>
          </cell>
        </row>
        <row r="12">
          <cell r="B12">
            <v>2022</v>
          </cell>
          <cell r="G12">
            <v>702.24352514929546</v>
          </cell>
        </row>
        <row r="13">
          <cell r="B13">
            <v>2023</v>
          </cell>
          <cell r="G13">
            <v>642.90510872782102</v>
          </cell>
        </row>
        <row r="14">
          <cell r="B14">
            <v>2024</v>
          </cell>
          <cell r="G14">
            <v>584.39008599605734</v>
          </cell>
        </row>
        <row r="15">
          <cell r="B15">
            <v>2025</v>
          </cell>
          <cell r="G15">
            <v>526.76432844918145</v>
          </cell>
        </row>
        <row r="16">
          <cell r="B16">
            <v>2026</v>
          </cell>
          <cell r="G16">
            <v>482.60087226287504</v>
          </cell>
        </row>
        <row r="17">
          <cell r="B17">
            <v>2027</v>
          </cell>
          <cell r="G17">
            <v>451.63899878516872</v>
          </cell>
        </row>
        <row r="18">
          <cell r="B18">
            <v>2028</v>
          </cell>
          <cell r="G18">
            <v>421.09523691104363</v>
          </cell>
        </row>
        <row r="19">
          <cell r="B19">
            <v>2029</v>
          </cell>
          <cell r="G19">
            <v>391.0030355687868</v>
          </cell>
        </row>
        <row r="20">
          <cell r="B20">
            <v>2030</v>
          </cell>
          <cell r="G20">
            <v>361.39851960094728</v>
          </cell>
        </row>
        <row r="21">
          <cell r="B21">
            <v>2031</v>
          </cell>
          <cell r="G21">
            <v>343.25986192825837</v>
          </cell>
        </row>
        <row r="22">
          <cell r="B22">
            <v>2032</v>
          </cell>
          <cell r="G22">
            <v>336.33384129861855</v>
          </cell>
        </row>
        <row r="23">
          <cell r="B23">
            <v>2033</v>
          </cell>
          <cell r="G23">
            <v>329.4078206689789</v>
          </cell>
        </row>
        <row r="24">
          <cell r="B24">
            <v>2034</v>
          </cell>
          <cell r="G24">
            <v>322.48180003933913</v>
          </cell>
        </row>
        <row r="25">
          <cell r="B25">
            <v>2035</v>
          </cell>
          <cell r="G25">
            <v>315.55577940969926</v>
          </cell>
        </row>
        <row r="26">
          <cell r="B26">
            <v>2036</v>
          </cell>
          <cell r="G26">
            <v>308.62975878005955</v>
          </cell>
        </row>
        <row r="27">
          <cell r="B27">
            <v>2037</v>
          </cell>
          <cell r="G27">
            <v>301.75162274241552</v>
          </cell>
        </row>
        <row r="28">
          <cell r="B28">
            <v>2038</v>
          </cell>
          <cell r="G28">
            <v>294.92520206412689</v>
          </cell>
        </row>
        <row r="29">
          <cell r="B29">
            <v>2039</v>
          </cell>
          <cell r="G29">
            <v>288.15463397394205</v>
          </cell>
        </row>
        <row r="30">
          <cell r="B30">
            <v>2040</v>
          </cell>
          <cell r="G30">
            <v>281.44438667890938</v>
          </cell>
        </row>
        <row r="31">
          <cell r="B31">
            <v>2041</v>
          </cell>
          <cell r="G31">
            <v>274.79928584264087</v>
          </cell>
        </row>
        <row r="32">
          <cell r="B32">
            <v>2042</v>
          </cell>
          <cell r="G32">
            <v>268.22454318183793</v>
          </cell>
        </row>
        <row r="33">
          <cell r="B33">
            <v>2043</v>
          </cell>
          <cell r="G33">
            <v>261.72578735053764</v>
          </cell>
        </row>
        <row r="34">
          <cell r="B34">
            <v>2044</v>
          </cell>
          <cell r="G34">
            <v>255.3090972951002</v>
          </cell>
        </row>
        <row r="35">
          <cell r="B35">
            <v>2045</v>
          </cell>
          <cell r="G35">
            <v>248.98103827759468</v>
          </cell>
        </row>
        <row r="36">
          <cell r="B36">
            <v>2046</v>
          </cell>
          <cell r="G36">
            <v>242.74870078105565</v>
          </cell>
        </row>
        <row r="37">
          <cell r="B37">
            <v>2047</v>
          </cell>
          <cell r="G37">
            <v>236.61974252716038</v>
          </cell>
        </row>
        <row r="38">
          <cell r="B38">
            <v>2048</v>
          </cell>
          <cell r="G38">
            <v>230.60243385532038</v>
          </cell>
        </row>
        <row r="39">
          <cell r="B39">
            <v>2049</v>
          </cell>
          <cell r="G39">
            <v>224.70570673210014</v>
          </cell>
        </row>
      </sheetData>
      <sheetData sheetId="7">
        <row r="9">
          <cell r="A9">
            <v>2019</v>
          </cell>
          <cell r="F9">
            <v>1001.1918399862298</v>
          </cell>
        </row>
        <row r="10">
          <cell r="A10">
            <v>2020</v>
          </cell>
          <cell r="F10">
            <v>889.64106175189545</v>
          </cell>
        </row>
        <row r="11">
          <cell r="A11">
            <v>2021</v>
          </cell>
          <cell r="F11">
            <v>802.46772961612317</v>
          </cell>
        </row>
        <row r="12">
          <cell r="A12">
            <v>2022</v>
          </cell>
          <cell r="F12">
            <v>739.20371068346913</v>
          </cell>
        </row>
        <row r="13">
          <cell r="A13">
            <v>2023</v>
          </cell>
          <cell r="F13">
            <v>676.74221971349596</v>
          </cell>
        </row>
        <row r="14">
          <cell r="A14">
            <v>2024</v>
          </cell>
          <cell r="F14">
            <v>615.14745894321823</v>
          </cell>
        </row>
        <row r="15">
          <cell r="A15">
            <v>2025</v>
          </cell>
          <cell r="F15">
            <v>554.48876678861211</v>
          </cell>
        </row>
        <row r="16">
          <cell r="A16">
            <v>2026</v>
          </cell>
          <cell r="F16">
            <v>508.00091817144749</v>
          </cell>
        </row>
        <row r="17">
          <cell r="A17">
            <v>2027</v>
          </cell>
          <cell r="F17">
            <v>475.40947240544074</v>
          </cell>
        </row>
        <row r="18">
          <cell r="A18">
            <v>2028</v>
          </cell>
          <cell r="F18">
            <v>443.2581441168881</v>
          </cell>
        </row>
        <row r="19">
          <cell r="A19">
            <v>2029</v>
          </cell>
          <cell r="F19">
            <v>411.58214270398611</v>
          </cell>
        </row>
        <row r="20">
          <cell r="A20">
            <v>2030</v>
          </cell>
          <cell r="F20">
            <v>380.41949431678665</v>
          </cell>
        </row>
        <row r="21">
          <cell r="A21">
            <v>2031</v>
          </cell>
          <cell r="F21">
            <v>361.32617045079826</v>
          </cell>
        </row>
        <row r="22">
          <cell r="A22">
            <v>2032</v>
          </cell>
          <cell r="F22">
            <v>354.0356224195985</v>
          </cell>
        </row>
        <row r="23">
          <cell r="A23">
            <v>2033</v>
          </cell>
          <cell r="F23">
            <v>346.74507438839885</v>
          </cell>
        </row>
        <row r="24">
          <cell r="A24">
            <v>2034</v>
          </cell>
          <cell r="F24">
            <v>339.45452635719909</v>
          </cell>
        </row>
        <row r="25">
          <cell r="A25">
            <v>2035</v>
          </cell>
          <cell r="F25">
            <v>332.16397832599927</v>
          </cell>
        </row>
        <row r="26">
          <cell r="A26">
            <v>2036</v>
          </cell>
          <cell r="F26">
            <v>324.87343029479956</v>
          </cell>
        </row>
        <row r="27">
          <cell r="A27">
            <v>2037</v>
          </cell>
          <cell r="F27">
            <v>317.63328709727949</v>
          </cell>
        </row>
        <row r="28">
          <cell r="A28">
            <v>2038</v>
          </cell>
          <cell r="F28">
            <v>310.44758112013358</v>
          </cell>
        </row>
        <row r="29">
          <cell r="A29">
            <v>2039</v>
          </cell>
          <cell r="F29">
            <v>303.32066734099169</v>
          </cell>
        </row>
        <row r="30">
          <cell r="A30">
            <v>2040</v>
          </cell>
          <cell r="F30">
            <v>296.25724913569411</v>
          </cell>
        </row>
        <row r="31">
          <cell r="A31">
            <v>2041</v>
          </cell>
          <cell r="F31">
            <v>289.26240615014831</v>
          </cell>
        </row>
        <row r="32">
          <cell r="A32">
            <v>2042</v>
          </cell>
          <cell r="F32">
            <v>282.34162440193472</v>
          </cell>
        </row>
        <row r="33">
          <cell r="A33">
            <v>2043</v>
          </cell>
          <cell r="F33">
            <v>275.50082879003963</v>
          </cell>
        </row>
        <row r="34">
          <cell r="A34">
            <v>2044</v>
          </cell>
          <cell r="F34">
            <v>268.74641820536863</v>
          </cell>
        </row>
        <row r="35">
          <cell r="A35">
            <v>2045</v>
          </cell>
          <cell r="F35">
            <v>262.08530345009967</v>
          </cell>
        </row>
        <row r="36">
          <cell r="A36">
            <v>2046</v>
          </cell>
          <cell r="F36">
            <v>255.52494819058489</v>
          </cell>
        </row>
        <row r="37">
          <cell r="A37">
            <v>2047</v>
          </cell>
          <cell r="F37">
            <v>249.07341318648463</v>
          </cell>
        </row>
        <row r="38">
          <cell r="A38">
            <v>2048</v>
          </cell>
          <cell r="F38">
            <v>242.739404058232</v>
          </cell>
        </row>
        <row r="39">
          <cell r="A39">
            <v>2049</v>
          </cell>
          <cell r="F39">
            <v>236.53232287589489</v>
          </cell>
        </row>
      </sheetData>
      <sheetData sheetId="8" refreshError="1"/>
      <sheetData sheetId="9">
        <row r="9">
          <cell r="A9">
            <v>2019</v>
          </cell>
          <cell r="F9">
            <v>1052.4156381395442</v>
          </cell>
        </row>
        <row r="10">
          <cell r="A10">
            <v>2020</v>
          </cell>
          <cell r="F10">
            <v>984.42714931169075</v>
          </cell>
        </row>
        <row r="11">
          <cell r="A11">
            <v>2021</v>
          </cell>
          <cell r="F11">
            <v>928.33181575398612</v>
          </cell>
        </row>
        <row r="12">
          <cell r="A12">
            <v>2022</v>
          </cell>
          <cell r="F12">
            <v>883.58969216066362</v>
          </cell>
        </row>
        <row r="13">
          <cell r="A13">
            <v>2023</v>
          </cell>
          <cell r="F13">
            <v>839.52488866044598</v>
          </cell>
        </row>
        <row r="14">
          <cell r="A14">
            <v>2024</v>
          </cell>
          <cell r="F14">
            <v>795.95117167691353</v>
          </cell>
        </row>
        <row r="15">
          <cell r="A15">
            <v>2025</v>
          </cell>
          <cell r="F15">
            <v>752.94963658475763</v>
          </cell>
        </row>
        <row r="16">
          <cell r="A16">
            <v>2026</v>
          </cell>
          <cell r="F16">
            <v>719.80366875041182</v>
          </cell>
        </row>
        <row r="17">
          <cell r="A17">
            <v>2027</v>
          </cell>
          <cell r="F17">
            <v>697.13528774913686</v>
          </cell>
        </row>
        <row r="18">
          <cell r="A18">
            <v>2028</v>
          </cell>
          <cell r="F18">
            <v>675.19004997640877</v>
          </cell>
        </row>
        <row r="19">
          <cell r="A19">
            <v>2029</v>
          </cell>
          <cell r="F19">
            <v>653.91262924239709</v>
          </cell>
        </row>
        <row r="20">
          <cell r="A20">
            <v>2030</v>
          </cell>
          <cell r="F20">
            <v>632.21126968923488</v>
          </cell>
        </row>
        <row r="21">
          <cell r="A21">
            <v>2031</v>
          </cell>
          <cell r="F21">
            <v>618.28536844276891</v>
          </cell>
        </row>
        <row r="22">
          <cell r="A22">
            <v>2032</v>
          </cell>
          <cell r="F22">
            <v>610.85737746986217</v>
          </cell>
        </row>
        <row r="23">
          <cell r="A23">
            <v>2033</v>
          </cell>
          <cell r="F23">
            <v>603.39657616588704</v>
          </cell>
        </row>
        <row r="24">
          <cell r="A24">
            <v>2034</v>
          </cell>
          <cell r="F24">
            <v>595.90329325467349</v>
          </cell>
        </row>
        <row r="25">
          <cell r="A25">
            <v>2035</v>
          </cell>
          <cell r="F25">
            <v>588.47629431388475</v>
          </cell>
        </row>
        <row r="26">
          <cell r="A26">
            <v>2036</v>
          </cell>
          <cell r="F26">
            <v>581.04903274454614</v>
          </cell>
        </row>
        <row r="27">
          <cell r="A27">
            <v>2037</v>
          </cell>
          <cell r="F27">
            <v>573.60760828728405</v>
          </cell>
        </row>
        <row r="28">
          <cell r="A28">
            <v>2038</v>
          </cell>
          <cell r="F28">
            <v>566.28764175938875</v>
          </cell>
        </row>
        <row r="29">
          <cell r="A29">
            <v>2039</v>
          </cell>
          <cell r="F29">
            <v>558.89728785971784</v>
          </cell>
        </row>
        <row r="30">
          <cell r="A30">
            <v>2040</v>
          </cell>
          <cell r="F30">
            <v>551.41226221243551</v>
          </cell>
        </row>
        <row r="31">
          <cell r="A31">
            <v>2041</v>
          </cell>
          <cell r="F31">
            <v>544.32902278926531</v>
          </cell>
        </row>
        <row r="32">
          <cell r="A32">
            <v>2042</v>
          </cell>
          <cell r="F32">
            <v>537.28813647743959</v>
          </cell>
        </row>
        <row r="33">
          <cell r="A33">
            <v>2043</v>
          </cell>
          <cell r="F33">
            <v>530.36133458191773</v>
          </cell>
        </row>
        <row r="34">
          <cell r="A34">
            <v>2044</v>
          </cell>
          <cell r="F34">
            <v>523.52183699171837</v>
          </cell>
        </row>
        <row r="35">
          <cell r="A35">
            <v>2045</v>
          </cell>
          <cell r="F35">
            <v>516.74415971131839</v>
          </cell>
        </row>
        <row r="36">
          <cell r="A36">
            <v>2046</v>
          </cell>
          <cell r="F36">
            <v>510.10165915777463</v>
          </cell>
        </row>
        <row r="37">
          <cell r="A37">
            <v>2047</v>
          </cell>
          <cell r="F37">
            <v>503.56920701691172</v>
          </cell>
        </row>
        <row r="38">
          <cell r="A38">
            <v>2048</v>
          </cell>
          <cell r="F38">
            <v>497.09067048184625</v>
          </cell>
        </row>
        <row r="39">
          <cell r="A39">
            <v>2049</v>
          </cell>
          <cell r="F39">
            <v>490.80718438558699</v>
          </cell>
        </row>
      </sheetData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7D2BF-5F42-4E0D-B91A-EE34991D361D}">
  <dimension ref="A2:AL55"/>
  <sheetViews>
    <sheetView topLeftCell="A7" workbookViewId="0">
      <selection activeCell="B9" sqref="B9"/>
    </sheetView>
  </sheetViews>
  <sheetFormatPr defaultColWidth="9.15625" defaultRowHeight="11.7" x14ac:dyDescent="0.45"/>
  <cols>
    <col min="1" max="1" width="12.68359375" style="1" bestFit="1" customWidth="1"/>
    <col min="2" max="2" width="19.68359375" style="1" bestFit="1" customWidth="1"/>
    <col min="3" max="3" width="15.15625" style="1" bestFit="1" customWidth="1"/>
    <col min="4" max="4" width="19.15625" style="1" customWidth="1"/>
    <col min="5" max="5" width="9.15625" style="1"/>
    <col min="6" max="6" width="20.15625" style="1" bestFit="1" customWidth="1"/>
    <col min="7" max="7" width="12.83984375" style="1" bestFit="1" customWidth="1"/>
    <col min="8" max="8" width="13.26171875" style="1" customWidth="1"/>
    <col min="9" max="10" width="9.15625" style="1"/>
    <col min="11" max="11" width="15.15625" style="1" bestFit="1" customWidth="1"/>
    <col min="12" max="14" width="16" style="1" bestFit="1" customWidth="1"/>
    <col min="15" max="15" width="19.68359375" style="1" bestFit="1" customWidth="1"/>
    <col min="16" max="16" width="21.15625" style="1" bestFit="1" customWidth="1"/>
    <col min="17" max="17" width="23.26171875" style="1" bestFit="1" customWidth="1"/>
    <col min="18" max="18" width="26.578125" style="1" bestFit="1" customWidth="1"/>
    <col min="19" max="19" width="28.578125" style="1" bestFit="1" customWidth="1"/>
    <col min="20" max="20" width="13.83984375" style="1" customWidth="1"/>
    <col min="21" max="16384" width="9.15625" style="1"/>
  </cols>
  <sheetData>
    <row r="2" spans="1:38" x14ac:dyDescent="0.45">
      <c r="A2" s="1" t="s">
        <v>0</v>
      </c>
      <c r="B2" s="2">
        <f>+(B40/B9)^(1/31)-1</f>
        <v>-4.8509206511672898E-2</v>
      </c>
    </row>
    <row r="3" spans="1:38" x14ac:dyDescent="0.45">
      <c r="A3" s="1" t="s">
        <v>1</v>
      </c>
      <c r="B3" s="3">
        <v>0.08</v>
      </c>
    </row>
    <row r="4" spans="1:38" x14ac:dyDescent="0.45">
      <c r="F4" s="4"/>
      <c r="G4" s="4"/>
      <c r="H4" s="4"/>
      <c r="O4" s="5"/>
      <c r="P4" s="6"/>
      <c r="Q4" s="6"/>
      <c r="R4" s="6"/>
      <c r="S4" s="6"/>
    </row>
    <row r="5" spans="1:38" x14ac:dyDescent="0.45">
      <c r="F5" s="7"/>
      <c r="G5" s="7"/>
      <c r="H5" s="7"/>
      <c r="O5" s="4"/>
      <c r="P5" s="4"/>
      <c r="Q5" s="4"/>
      <c r="R5" s="4"/>
      <c r="S5" s="4"/>
      <c r="T5" s="4"/>
    </row>
    <row r="7" spans="1:38" x14ac:dyDescent="0.45">
      <c r="H7" s="8" t="s">
        <v>3</v>
      </c>
    </row>
    <row r="8" spans="1:38" s="8" customFormat="1" x14ac:dyDescent="0.45">
      <c r="A8" s="8" t="s">
        <v>4</v>
      </c>
      <c r="B8" s="8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>
        <v>2019</v>
      </c>
      <c r="I8" s="8">
        <v>2020</v>
      </c>
      <c r="J8" s="8">
        <v>2021</v>
      </c>
      <c r="K8" s="8">
        <v>2022</v>
      </c>
      <c r="L8" s="8">
        <v>2023</v>
      </c>
      <c r="M8" s="8">
        <v>2024</v>
      </c>
      <c r="N8" s="8">
        <v>2025</v>
      </c>
      <c r="O8" s="8">
        <v>2026</v>
      </c>
      <c r="P8" s="8">
        <v>2027</v>
      </c>
      <c r="Q8" s="8">
        <v>2028</v>
      </c>
      <c r="R8" s="8">
        <v>2029</v>
      </c>
      <c r="S8" s="8">
        <v>2030</v>
      </c>
      <c r="T8" s="8">
        <v>2031</v>
      </c>
      <c r="U8" s="8">
        <v>2032</v>
      </c>
      <c r="V8" s="8">
        <v>2033</v>
      </c>
      <c r="W8" s="8">
        <v>2034</v>
      </c>
      <c r="X8" s="8">
        <v>2035</v>
      </c>
      <c r="Y8" s="8">
        <v>2036</v>
      </c>
      <c r="Z8" s="8">
        <v>2037</v>
      </c>
      <c r="AA8" s="8">
        <v>2038</v>
      </c>
      <c r="AB8" s="8">
        <v>2039</v>
      </c>
      <c r="AC8" s="8">
        <v>2040</v>
      </c>
      <c r="AD8" s="8">
        <v>2041</v>
      </c>
      <c r="AE8" s="8">
        <v>2042</v>
      </c>
      <c r="AF8" s="8">
        <v>2043</v>
      </c>
      <c r="AG8" s="8">
        <v>2044</v>
      </c>
      <c r="AH8" s="8">
        <v>2045</v>
      </c>
      <c r="AI8" s="8">
        <v>2046</v>
      </c>
      <c r="AJ8" s="8">
        <v>2047</v>
      </c>
      <c r="AK8" s="8">
        <v>2048</v>
      </c>
      <c r="AL8" s="8">
        <v>2049</v>
      </c>
    </row>
    <row r="9" spans="1:38" x14ac:dyDescent="0.45">
      <c r="A9" s="1">
        <v>2019</v>
      </c>
      <c r="B9" s="1">
        <v>874.50482735335743</v>
      </c>
      <c r="D9" s="1">
        <v>21.862620683833939</v>
      </c>
      <c r="E9" s="1">
        <f ca="1">+SUM(OFFSET($H9,0,A9-$A$9):OFFSET($H23,0,A9-$A$9))</f>
        <v>126.68701263287228</v>
      </c>
      <c r="F9" s="1">
        <f ca="1">+B9+E9</f>
        <v>1001.1918399862298</v>
      </c>
      <c r="H9" s="1">
        <f>+IF($A9&lt;H$8,0,$D9/(1+$B$3)^($A9-H$8))</f>
        <v>21.862620683833939</v>
      </c>
      <c r="I9" s="1">
        <f>+IF($A9&lt;I$8,0,$D9/(1+$B$3)^($A9-I$8))</f>
        <v>0</v>
      </c>
      <c r="J9" s="1">
        <f t="shared" ref="J9:AL18" si="0">+IF($A9&lt;J$8,0,$D9/(1+$B$3)^($A9-J$8))</f>
        <v>0</v>
      </c>
      <c r="K9" s="1">
        <f t="shared" si="0"/>
        <v>0</v>
      </c>
      <c r="L9" s="1">
        <f t="shared" si="0"/>
        <v>0</v>
      </c>
      <c r="M9" s="1">
        <f t="shared" si="0"/>
        <v>0</v>
      </c>
      <c r="N9" s="1">
        <f t="shared" si="0"/>
        <v>0</v>
      </c>
      <c r="O9" s="1">
        <f t="shared" si="0"/>
        <v>0</v>
      </c>
      <c r="P9" s="1">
        <f t="shared" si="0"/>
        <v>0</v>
      </c>
      <c r="Q9" s="1">
        <f t="shared" si="0"/>
        <v>0</v>
      </c>
      <c r="R9" s="1">
        <f t="shared" si="0"/>
        <v>0</v>
      </c>
      <c r="S9" s="1">
        <f t="shared" si="0"/>
        <v>0</v>
      </c>
      <c r="T9" s="1">
        <f t="shared" si="0"/>
        <v>0</v>
      </c>
      <c r="U9" s="1">
        <f t="shared" si="0"/>
        <v>0</v>
      </c>
      <c r="V9" s="1">
        <f t="shared" si="0"/>
        <v>0</v>
      </c>
      <c r="W9" s="1">
        <f t="shared" si="0"/>
        <v>0</v>
      </c>
      <c r="X9" s="1">
        <f t="shared" si="0"/>
        <v>0</v>
      </c>
      <c r="Y9" s="1">
        <f t="shared" si="0"/>
        <v>0</v>
      </c>
      <c r="Z9" s="1">
        <f t="shared" si="0"/>
        <v>0</v>
      </c>
      <c r="AA9" s="1">
        <f t="shared" si="0"/>
        <v>0</v>
      </c>
      <c r="AB9" s="1">
        <f t="shared" si="0"/>
        <v>0</v>
      </c>
      <c r="AC9" s="1">
        <f t="shared" si="0"/>
        <v>0</v>
      </c>
      <c r="AD9" s="1">
        <f t="shared" si="0"/>
        <v>0</v>
      </c>
      <c r="AE9" s="1">
        <f t="shared" si="0"/>
        <v>0</v>
      </c>
      <c r="AF9" s="1">
        <f t="shared" si="0"/>
        <v>0</v>
      </c>
      <c r="AG9" s="1">
        <f t="shared" si="0"/>
        <v>0</v>
      </c>
      <c r="AH9" s="1">
        <f t="shared" si="0"/>
        <v>0</v>
      </c>
      <c r="AI9" s="1">
        <f t="shared" si="0"/>
        <v>0</v>
      </c>
      <c r="AJ9" s="1">
        <f t="shared" si="0"/>
        <v>0</v>
      </c>
      <c r="AK9" s="1">
        <f t="shared" si="0"/>
        <v>0</v>
      </c>
      <c r="AL9" s="1">
        <f t="shared" si="0"/>
        <v>0</v>
      </c>
    </row>
    <row r="10" spans="1:38" x14ac:dyDescent="0.45">
      <c r="A10" s="1">
        <v>2020</v>
      </c>
      <c r="B10" s="1">
        <v>774.03088831007221</v>
      </c>
      <c r="C10" s="9">
        <f>+B10/B9-1</f>
        <v>-0.11489237783553952</v>
      </c>
      <c r="D10" s="1">
        <v>19.350772207751806</v>
      </c>
      <c r="E10" s="1">
        <f ca="1">+SUM(OFFSET($H10,0,A10-$A$9):OFFSET($H24,0,A10-$A$9))</f>
        <v>115.61017344182319</v>
      </c>
      <c r="F10" s="1">
        <f t="shared" ref="F10:F39" ca="1" si="1">+B10+E10</f>
        <v>889.64106175189545</v>
      </c>
      <c r="G10" s="9">
        <f ca="1">+F10/F9-1</f>
        <v>-0.11141798582364448</v>
      </c>
      <c r="H10" s="1">
        <f t="shared" ref="H10:H55" si="2">+IF(A10&lt;H$8,0,$D10/(1+$B$3)^(A10-H$8))</f>
        <v>17.917381673844265</v>
      </c>
      <c r="I10" s="1">
        <f t="shared" ref="I10:X33" si="3">+IF($A10&lt;I$8,0,$D10/(1+$B$3)^($A10-I$8))</f>
        <v>19.350772207751806</v>
      </c>
      <c r="J10" s="1">
        <f t="shared" si="3"/>
        <v>0</v>
      </c>
      <c r="K10" s="1">
        <f t="shared" si="3"/>
        <v>0</v>
      </c>
      <c r="L10" s="1">
        <f t="shared" si="3"/>
        <v>0</v>
      </c>
      <c r="M10" s="1">
        <f t="shared" si="3"/>
        <v>0</v>
      </c>
      <c r="N10" s="1">
        <f t="shared" si="3"/>
        <v>0</v>
      </c>
      <c r="O10" s="1">
        <f t="shared" si="3"/>
        <v>0</v>
      </c>
      <c r="P10" s="1">
        <f t="shared" si="3"/>
        <v>0</v>
      </c>
      <c r="Q10" s="1">
        <f t="shared" si="3"/>
        <v>0</v>
      </c>
      <c r="R10" s="1">
        <f t="shared" si="3"/>
        <v>0</v>
      </c>
      <c r="S10" s="1">
        <f t="shared" si="3"/>
        <v>0</v>
      </c>
      <c r="T10" s="1">
        <f t="shared" si="3"/>
        <v>0</v>
      </c>
      <c r="U10" s="1">
        <f t="shared" si="3"/>
        <v>0</v>
      </c>
      <c r="V10" s="1">
        <f t="shared" si="3"/>
        <v>0</v>
      </c>
      <c r="W10" s="1">
        <f t="shared" si="3"/>
        <v>0</v>
      </c>
      <c r="X10" s="1">
        <f t="shared" si="3"/>
        <v>0</v>
      </c>
      <c r="Y10" s="1">
        <f t="shared" si="0"/>
        <v>0</v>
      </c>
      <c r="Z10" s="1">
        <f t="shared" si="0"/>
        <v>0</v>
      </c>
      <c r="AA10" s="1">
        <f t="shared" si="0"/>
        <v>0</v>
      </c>
      <c r="AB10" s="1">
        <f t="shared" si="0"/>
        <v>0</v>
      </c>
      <c r="AC10" s="1">
        <f t="shared" si="0"/>
        <v>0</v>
      </c>
      <c r="AD10" s="1">
        <f t="shared" si="0"/>
        <v>0</v>
      </c>
      <c r="AE10" s="1">
        <f t="shared" si="0"/>
        <v>0</v>
      </c>
      <c r="AF10" s="1">
        <f t="shared" si="0"/>
        <v>0</v>
      </c>
      <c r="AG10" s="1">
        <f t="shared" si="0"/>
        <v>0</v>
      </c>
      <c r="AH10" s="1">
        <f t="shared" si="0"/>
        <v>0</v>
      </c>
      <c r="AI10" s="1">
        <f t="shared" si="0"/>
        <v>0</v>
      </c>
      <c r="AJ10" s="1">
        <f t="shared" si="0"/>
        <v>0</v>
      </c>
      <c r="AK10" s="1">
        <f t="shared" si="0"/>
        <v>0</v>
      </c>
      <c r="AL10" s="1">
        <f t="shared" si="0"/>
        <v>0</v>
      </c>
    </row>
    <row r="11" spans="1:38" x14ac:dyDescent="0.45">
      <c r="A11" s="1">
        <v>2021</v>
      </c>
      <c r="B11" s="1">
        <v>696.158150980144</v>
      </c>
      <c r="C11" s="9">
        <f t="shared" ref="C11:C40" si="4">+B11/B10-1</f>
        <v>-0.10060675679228559</v>
      </c>
      <c r="D11" s="1">
        <v>17.403953774503602</v>
      </c>
      <c r="E11" s="1">
        <f ca="1">+SUM(OFFSET($H11,0,A11-$A$9):OFFSET($H25,0,A11-$A$9))</f>
        <v>106.30957863597921</v>
      </c>
      <c r="F11" s="1">
        <f t="shared" ca="1" si="1"/>
        <v>802.46772961612317</v>
      </c>
      <c r="G11" s="9">
        <f t="shared" ref="G11:G39" ca="1" si="5">+F11/F10-1</f>
        <v>-9.7987082525292979E-2</v>
      </c>
      <c r="H11" s="1">
        <f t="shared" si="2"/>
        <v>14.921085197619686</v>
      </c>
      <c r="I11" s="1">
        <f t="shared" si="3"/>
        <v>16.11477201342926</v>
      </c>
      <c r="J11" s="1">
        <f t="shared" si="0"/>
        <v>17.403953774503602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>
        <f t="shared" si="0"/>
        <v>0</v>
      </c>
      <c r="O11" s="1">
        <f t="shared" si="0"/>
        <v>0</v>
      </c>
      <c r="P11" s="1">
        <f t="shared" si="0"/>
        <v>0</v>
      </c>
      <c r="Q11" s="1">
        <f t="shared" si="0"/>
        <v>0</v>
      </c>
      <c r="R11" s="1">
        <f t="shared" si="0"/>
        <v>0</v>
      </c>
      <c r="S11" s="1">
        <f t="shared" si="0"/>
        <v>0</v>
      </c>
      <c r="T11" s="1">
        <f t="shared" si="0"/>
        <v>0</v>
      </c>
      <c r="U11" s="1">
        <f t="shared" si="0"/>
        <v>0</v>
      </c>
      <c r="V11" s="1">
        <f t="shared" si="0"/>
        <v>0</v>
      </c>
      <c r="W11" s="1">
        <f t="shared" si="0"/>
        <v>0</v>
      </c>
      <c r="X11" s="1">
        <f t="shared" si="0"/>
        <v>0</v>
      </c>
      <c r="Y11" s="1">
        <f t="shared" si="0"/>
        <v>0</v>
      </c>
      <c r="Z11" s="1">
        <f t="shared" si="0"/>
        <v>0</v>
      </c>
      <c r="AA11" s="1">
        <f t="shared" si="0"/>
        <v>0</v>
      </c>
      <c r="AB11" s="1">
        <f t="shared" si="0"/>
        <v>0</v>
      </c>
      <c r="AC11" s="1">
        <f t="shared" si="0"/>
        <v>0</v>
      </c>
      <c r="AD11" s="1">
        <f t="shared" si="0"/>
        <v>0</v>
      </c>
      <c r="AE11" s="1">
        <f t="shared" si="0"/>
        <v>0</v>
      </c>
      <c r="AF11" s="1">
        <f t="shared" si="0"/>
        <v>0</v>
      </c>
      <c r="AG11" s="1">
        <f t="shared" si="0"/>
        <v>0</v>
      </c>
      <c r="AH11" s="1">
        <f t="shared" si="0"/>
        <v>0</v>
      </c>
      <c r="AI11" s="1">
        <f t="shared" si="0"/>
        <v>0</v>
      </c>
      <c r="AJ11" s="1">
        <f t="shared" si="0"/>
        <v>0</v>
      </c>
      <c r="AK11" s="1">
        <f t="shared" si="0"/>
        <v>0</v>
      </c>
      <c r="AL11" s="1">
        <f t="shared" si="0"/>
        <v>0</v>
      </c>
    </row>
    <row r="12" spans="1:38" x14ac:dyDescent="0.45">
      <c r="A12" s="1">
        <v>2022</v>
      </c>
      <c r="B12" s="1">
        <v>640.88661536357301</v>
      </c>
      <c r="C12" s="9">
        <f t="shared" si="4"/>
        <v>-7.9395085066162552E-2</v>
      </c>
      <c r="D12" s="1">
        <v>16.022165384089327</v>
      </c>
      <c r="E12" s="1">
        <f ca="1">+SUM(OFFSET($H12,0,A12-$A$9):OFFSET($H26,0,A12-$A$9))</f>
        <v>98.317095319896069</v>
      </c>
      <c r="F12" s="1">
        <f t="shared" ca="1" si="1"/>
        <v>739.20371068346913</v>
      </c>
      <c r="G12" s="9">
        <f t="shared" ca="1" si="5"/>
        <v>-7.8836838663802311E-2</v>
      </c>
      <c r="H12" s="1">
        <f t="shared" si="2"/>
        <v>12.718911452847417</v>
      </c>
      <c r="I12" s="1">
        <f t="shared" si="3"/>
        <v>13.736424369075211</v>
      </c>
      <c r="J12" s="1">
        <f t="shared" si="0"/>
        <v>14.835338318601227</v>
      </c>
      <c r="K12" s="1">
        <f t="shared" si="0"/>
        <v>16.022165384089327</v>
      </c>
      <c r="L12" s="1">
        <f t="shared" si="0"/>
        <v>0</v>
      </c>
      <c r="M12" s="1">
        <f t="shared" si="0"/>
        <v>0</v>
      </c>
      <c r="N12" s="1">
        <f t="shared" si="0"/>
        <v>0</v>
      </c>
      <c r="O12" s="1">
        <f t="shared" si="0"/>
        <v>0</v>
      </c>
      <c r="P12" s="1">
        <f t="shared" si="0"/>
        <v>0</v>
      </c>
      <c r="Q12" s="1">
        <f t="shared" si="0"/>
        <v>0</v>
      </c>
      <c r="R12" s="1">
        <f t="shared" si="0"/>
        <v>0</v>
      </c>
      <c r="S12" s="1">
        <f t="shared" si="0"/>
        <v>0</v>
      </c>
      <c r="T12" s="1">
        <f t="shared" si="0"/>
        <v>0</v>
      </c>
      <c r="U12" s="1">
        <f t="shared" si="0"/>
        <v>0</v>
      </c>
      <c r="V12" s="1">
        <f t="shared" si="0"/>
        <v>0</v>
      </c>
      <c r="W12" s="1">
        <f t="shared" si="0"/>
        <v>0</v>
      </c>
      <c r="X12" s="1">
        <f t="shared" si="0"/>
        <v>0</v>
      </c>
      <c r="Y12" s="1">
        <f t="shared" si="0"/>
        <v>0</v>
      </c>
      <c r="Z12" s="1">
        <f t="shared" si="0"/>
        <v>0</v>
      </c>
      <c r="AA12" s="1">
        <f t="shared" si="0"/>
        <v>0</v>
      </c>
      <c r="AB12" s="1">
        <f t="shared" si="0"/>
        <v>0</v>
      </c>
      <c r="AC12" s="1">
        <f t="shared" si="0"/>
        <v>0</v>
      </c>
      <c r="AD12" s="1">
        <f t="shared" si="0"/>
        <v>0</v>
      </c>
      <c r="AE12" s="1">
        <f t="shared" si="0"/>
        <v>0</v>
      </c>
      <c r="AF12" s="1">
        <f t="shared" si="0"/>
        <v>0</v>
      </c>
      <c r="AG12" s="1">
        <f t="shared" si="0"/>
        <v>0</v>
      </c>
      <c r="AH12" s="1">
        <f t="shared" si="0"/>
        <v>0</v>
      </c>
      <c r="AI12" s="1">
        <f t="shared" si="0"/>
        <v>0</v>
      </c>
      <c r="AJ12" s="1">
        <f t="shared" si="0"/>
        <v>0</v>
      </c>
      <c r="AK12" s="1">
        <f t="shared" si="0"/>
        <v>0</v>
      </c>
      <c r="AL12" s="1">
        <f t="shared" si="0"/>
        <v>0</v>
      </c>
    </row>
    <row r="13" spans="1:38" x14ac:dyDescent="0.45">
      <c r="A13" s="1">
        <v>2023</v>
      </c>
      <c r="B13" s="1">
        <v>585.61507974700203</v>
      </c>
      <c r="C13" s="9">
        <f t="shared" si="4"/>
        <v>-8.6242299794661248E-2</v>
      </c>
      <c r="D13" s="1">
        <v>14.640376993675051</v>
      </c>
      <c r="E13" s="1">
        <f ca="1">+SUM(OFFSET($H13,0,A13-$A$9):OFFSET($H27,0,A13-$A$9))</f>
        <v>91.127139966493914</v>
      </c>
      <c r="F13" s="1">
        <f t="shared" ca="1" si="1"/>
        <v>676.74221971349596</v>
      </c>
      <c r="G13" s="9">
        <f t="shared" ca="1" si="5"/>
        <v>-8.4498346081381515E-2</v>
      </c>
      <c r="H13" s="1">
        <f t="shared" si="2"/>
        <v>10.761114146545554</v>
      </c>
      <c r="I13" s="1">
        <f t="shared" si="3"/>
        <v>11.622003278269199</v>
      </c>
      <c r="J13" s="1">
        <f t="shared" si="0"/>
        <v>12.551763540530736</v>
      </c>
      <c r="K13" s="1">
        <f t="shared" si="0"/>
        <v>13.555904623773195</v>
      </c>
      <c r="L13" s="1">
        <f t="shared" si="0"/>
        <v>14.640376993675051</v>
      </c>
      <c r="M13" s="1">
        <f t="shared" si="0"/>
        <v>0</v>
      </c>
      <c r="N13" s="1">
        <f t="shared" si="0"/>
        <v>0</v>
      </c>
      <c r="O13" s="1">
        <f t="shared" si="0"/>
        <v>0</v>
      </c>
      <c r="P13" s="1">
        <f t="shared" si="0"/>
        <v>0</v>
      </c>
      <c r="Q13" s="1">
        <f t="shared" si="0"/>
        <v>0</v>
      </c>
      <c r="R13" s="1">
        <f t="shared" si="0"/>
        <v>0</v>
      </c>
      <c r="S13" s="1">
        <f t="shared" si="0"/>
        <v>0</v>
      </c>
      <c r="T13" s="1">
        <f t="shared" si="0"/>
        <v>0</v>
      </c>
      <c r="U13" s="1">
        <f t="shared" si="0"/>
        <v>0</v>
      </c>
      <c r="V13" s="1">
        <f t="shared" si="0"/>
        <v>0</v>
      </c>
      <c r="W13" s="1">
        <f t="shared" si="0"/>
        <v>0</v>
      </c>
      <c r="X13" s="1">
        <f t="shared" si="0"/>
        <v>0</v>
      </c>
      <c r="Y13" s="1">
        <f t="shared" si="0"/>
        <v>0</v>
      </c>
      <c r="Z13" s="1">
        <f t="shared" si="0"/>
        <v>0</v>
      </c>
      <c r="AA13" s="1">
        <f t="shared" si="0"/>
        <v>0</v>
      </c>
      <c r="AB13" s="1">
        <f t="shared" si="0"/>
        <v>0</v>
      </c>
      <c r="AC13" s="1">
        <f t="shared" si="0"/>
        <v>0</v>
      </c>
      <c r="AD13" s="1">
        <f t="shared" si="0"/>
        <v>0</v>
      </c>
      <c r="AE13" s="1">
        <f t="shared" si="0"/>
        <v>0</v>
      </c>
      <c r="AF13" s="1">
        <f t="shared" si="0"/>
        <v>0</v>
      </c>
      <c r="AG13" s="1">
        <f t="shared" si="0"/>
        <v>0</v>
      </c>
      <c r="AH13" s="1">
        <f t="shared" si="0"/>
        <v>0</v>
      </c>
      <c r="AI13" s="1">
        <f t="shared" si="0"/>
        <v>0</v>
      </c>
      <c r="AJ13" s="1">
        <f t="shared" si="0"/>
        <v>0</v>
      </c>
      <c r="AK13" s="1">
        <f t="shared" si="0"/>
        <v>0</v>
      </c>
      <c r="AL13" s="1">
        <f t="shared" si="0"/>
        <v>0</v>
      </c>
    </row>
    <row r="14" spans="1:38" x14ac:dyDescent="0.45">
      <c r="A14" s="1">
        <v>2024</v>
      </c>
      <c r="B14" s="1">
        <v>530.34354413043093</v>
      </c>
      <c r="C14" s="9">
        <f t="shared" si="4"/>
        <v>-9.4382022471910298E-2</v>
      </c>
      <c r="D14" s="1">
        <v>13.258588603260774</v>
      </c>
      <c r="E14" s="1">
        <f ca="1">+SUM(OFFSET($H14,0,A14-$A$9):OFFSET($H28,0,A14-$A$9))</f>
        <v>84.80391481278734</v>
      </c>
      <c r="F14" s="1">
        <f t="shared" ca="1" si="1"/>
        <v>615.14745894321823</v>
      </c>
      <c r="G14" s="9">
        <f t="shared" ca="1" si="5"/>
        <v>-9.1016577621467643E-2</v>
      </c>
      <c r="H14" s="1">
        <f t="shared" si="2"/>
        <v>9.0235726197624988</v>
      </c>
      <c r="I14" s="1">
        <f t="shared" si="3"/>
        <v>9.7454584293435005</v>
      </c>
      <c r="J14" s="1">
        <f t="shared" si="0"/>
        <v>10.525095103690981</v>
      </c>
      <c r="K14" s="1">
        <f t="shared" si="0"/>
        <v>11.367102711986259</v>
      </c>
      <c r="L14" s="1">
        <f t="shared" si="0"/>
        <v>12.276470928945161</v>
      </c>
      <c r="M14" s="1">
        <f t="shared" si="0"/>
        <v>13.258588603260774</v>
      </c>
      <c r="N14" s="1">
        <f t="shared" si="0"/>
        <v>0</v>
      </c>
      <c r="O14" s="1">
        <f t="shared" si="0"/>
        <v>0</v>
      </c>
      <c r="P14" s="1">
        <f t="shared" si="0"/>
        <v>0</v>
      </c>
      <c r="Q14" s="1">
        <f t="shared" si="0"/>
        <v>0</v>
      </c>
      <c r="R14" s="1">
        <f t="shared" si="0"/>
        <v>0</v>
      </c>
      <c r="S14" s="1">
        <f t="shared" si="0"/>
        <v>0</v>
      </c>
      <c r="T14" s="1">
        <f t="shared" si="0"/>
        <v>0</v>
      </c>
      <c r="U14" s="1">
        <f t="shared" si="0"/>
        <v>0</v>
      </c>
      <c r="V14" s="1">
        <f t="shared" si="0"/>
        <v>0</v>
      </c>
      <c r="W14" s="1">
        <f t="shared" si="0"/>
        <v>0</v>
      </c>
      <c r="X14" s="1">
        <f t="shared" si="0"/>
        <v>0</v>
      </c>
      <c r="Y14" s="1">
        <f t="shared" si="0"/>
        <v>0</v>
      </c>
      <c r="Z14" s="1">
        <f t="shared" si="0"/>
        <v>0</v>
      </c>
      <c r="AA14" s="1">
        <f t="shared" si="0"/>
        <v>0</v>
      </c>
      <c r="AB14" s="1">
        <f t="shared" si="0"/>
        <v>0</v>
      </c>
      <c r="AC14" s="1">
        <f t="shared" si="0"/>
        <v>0</v>
      </c>
      <c r="AD14" s="1">
        <f t="shared" si="0"/>
        <v>0</v>
      </c>
      <c r="AE14" s="1">
        <f t="shared" si="0"/>
        <v>0</v>
      </c>
      <c r="AF14" s="1">
        <f t="shared" si="0"/>
        <v>0</v>
      </c>
      <c r="AG14" s="1">
        <f t="shared" si="0"/>
        <v>0</v>
      </c>
      <c r="AH14" s="1">
        <f t="shared" si="0"/>
        <v>0</v>
      </c>
      <c r="AI14" s="1">
        <f t="shared" si="0"/>
        <v>0</v>
      </c>
      <c r="AJ14" s="1">
        <f t="shared" si="0"/>
        <v>0</v>
      </c>
      <c r="AK14" s="1">
        <f t="shared" si="0"/>
        <v>0</v>
      </c>
      <c r="AL14" s="1">
        <f t="shared" si="0"/>
        <v>0</v>
      </c>
    </row>
    <row r="15" spans="1:38" x14ac:dyDescent="0.45">
      <c r="A15" s="1">
        <v>2025</v>
      </c>
      <c r="B15" s="1">
        <v>475.07200851386011</v>
      </c>
      <c r="C15" s="9">
        <f t="shared" si="4"/>
        <v>-0.10421836228287817</v>
      </c>
      <c r="D15" s="1">
        <v>11.876800212846504</v>
      </c>
      <c r="E15" s="1">
        <f ca="1">+SUM(OFFSET($H15,0,A15-$A$9):OFFSET($H29,0,A15-$A$9))</f>
        <v>79.416758274751942</v>
      </c>
      <c r="F15" s="1">
        <f t="shared" ca="1" si="1"/>
        <v>554.48876678861211</v>
      </c>
      <c r="G15" s="9">
        <f t="shared" ca="1" si="5"/>
        <v>-9.8608376370136752E-2</v>
      </c>
      <c r="H15" s="1">
        <f t="shared" si="2"/>
        <v>7.4843987586946588</v>
      </c>
      <c r="I15" s="1">
        <f t="shared" si="3"/>
        <v>8.0831506593902329</v>
      </c>
      <c r="J15" s="1">
        <f t="shared" si="0"/>
        <v>8.729802712141451</v>
      </c>
      <c r="K15" s="1">
        <f t="shared" si="0"/>
        <v>9.4281869291127673</v>
      </c>
      <c r="L15" s="1">
        <f t="shared" si="0"/>
        <v>10.18244188344179</v>
      </c>
      <c r="M15" s="1">
        <f t="shared" si="0"/>
        <v>10.997037234117133</v>
      </c>
      <c r="N15" s="1">
        <f t="shared" si="0"/>
        <v>11.876800212846504</v>
      </c>
      <c r="O15" s="1">
        <f t="shared" si="0"/>
        <v>0</v>
      </c>
      <c r="P15" s="1">
        <f t="shared" si="0"/>
        <v>0</v>
      </c>
      <c r="Q15" s="1">
        <f t="shared" si="0"/>
        <v>0</v>
      </c>
      <c r="R15" s="1">
        <f t="shared" si="0"/>
        <v>0</v>
      </c>
      <c r="S15" s="1">
        <f t="shared" si="0"/>
        <v>0</v>
      </c>
      <c r="T15" s="1">
        <f t="shared" si="0"/>
        <v>0</v>
      </c>
      <c r="U15" s="1">
        <f t="shared" si="0"/>
        <v>0</v>
      </c>
      <c r="V15" s="1">
        <f t="shared" si="0"/>
        <v>0</v>
      </c>
      <c r="W15" s="1">
        <f t="shared" si="0"/>
        <v>0</v>
      </c>
      <c r="X15" s="1">
        <f t="shared" si="0"/>
        <v>0</v>
      </c>
      <c r="Y15" s="1">
        <f t="shared" si="0"/>
        <v>0</v>
      </c>
      <c r="Z15" s="1">
        <f t="shared" si="0"/>
        <v>0</v>
      </c>
      <c r="AA15" s="1">
        <f t="shared" si="0"/>
        <v>0</v>
      </c>
      <c r="AB15" s="1">
        <f t="shared" si="0"/>
        <v>0</v>
      </c>
      <c r="AC15" s="1">
        <f t="shared" si="0"/>
        <v>0</v>
      </c>
      <c r="AD15" s="1">
        <f t="shared" si="0"/>
        <v>0</v>
      </c>
      <c r="AE15" s="1">
        <f t="shared" si="0"/>
        <v>0</v>
      </c>
      <c r="AF15" s="1">
        <f t="shared" si="0"/>
        <v>0</v>
      </c>
      <c r="AG15" s="1">
        <f t="shared" si="0"/>
        <v>0</v>
      </c>
      <c r="AH15" s="1">
        <f t="shared" si="0"/>
        <v>0</v>
      </c>
      <c r="AI15" s="1">
        <f t="shared" si="0"/>
        <v>0</v>
      </c>
      <c r="AJ15" s="1">
        <f t="shared" si="0"/>
        <v>0</v>
      </c>
      <c r="AK15" s="1">
        <f t="shared" si="0"/>
        <v>0</v>
      </c>
      <c r="AL15" s="1">
        <f t="shared" si="0"/>
        <v>0</v>
      </c>
    </row>
    <row r="16" spans="1:38" x14ac:dyDescent="0.45">
      <c r="A16" s="1">
        <v>2026</v>
      </c>
      <c r="B16" s="1">
        <v>432.96036232980606</v>
      </c>
      <c r="C16" s="9">
        <f t="shared" si="4"/>
        <v>-8.8642659279778324E-2</v>
      </c>
      <c r="D16" s="1">
        <v>10.824009058245153</v>
      </c>
      <c r="E16" s="1">
        <f ca="1">+SUM(OFFSET($H16,0,A16-$A$9):OFFSET($H30,0,A16-$A$9))</f>
        <v>75.040555841641435</v>
      </c>
      <c r="F16" s="1">
        <f t="shared" ca="1" si="1"/>
        <v>508.00091817144749</v>
      </c>
      <c r="G16" s="9">
        <f t="shared" ca="1" si="5"/>
        <v>-8.3839117041819566E-2</v>
      </c>
      <c r="H16" s="1">
        <f t="shared" si="2"/>
        <v>6.3157053237163812</v>
      </c>
      <c r="I16" s="1">
        <f t="shared" si="3"/>
        <v>6.8209617496136916</v>
      </c>
      <c r="J16" s="1">
        <f t="shared" si="0"/>
        <v>7.3666386895827882</v>
      </c>
      <c r="K16" s="1">
        <f t="shared" si="0"/>
        <v>7.9559697847494117</v>
      </c>
      <c r="L16" s="1">
        <f t="shared" si="0"/>
        <v>8.5924473675293651</v>
      </c>
      <c r="M16" s="1">
        <f t="shared" si="0"/>
        <v>9.2798431569317152</v>
      </c>
      <c r="N16" s="1">
        <f t="shared" si="0"/>
        <v>10.022230609486252</v>
      </c>
      <c r="O16" s="1">
        <f t="shared" si="0"/>
        <v>10.824009058245153</v>
      </c>
      <c r="P16" s="1">
        <f t="shared" si="0"/>
        <v>0</v>
      </c>
      <c r="Q16" s="1">
        <f t="shared" si="0"/>
        <v>0</v>
      </c>
      <c r="R16" s="1">
        <f t="shared" si="0"/>
        <v>0</v>
      </c>
      <c r="S16" s="1">
        <f t="shared" si="0"/>
        <v>0</v>
      </c>
      <c r="T16" s="1">
        <f t="shared" si="0"/>
        <v>0</v>
      </c>
      <c r="U16" s="1">
        <f t="shared" si="0"/>
        <v>0</v>
      </c>
      <c r="V16" s="1">
        <f t="shared" si="0"/>
        <v>0</v>
      </c>
      <c r="W16" s="1">
        <f t="shared" si="0"/>
        <v>0</v>
      </c>
      <c r="X16" s="1">
        <f t="shared" si="0"/>
        <v>0</v>
      </c>
      <c r="Y16" s="1">
        <f t="shared" si="0"/>
        <v>0</v>
      </c>
      <c r="Z16" s="1">
        <f t="shared" si="0"/>
        <v>0</v>
      </c>
      <c r="AA16" s="1">
        <f t="shared" si="0"/>
        <v>0</v>
      </c>
      <c r="AB16" s="1">
        <f t="shared" si="0"/>
        <v>0</v>
      </c>
      <c r="AC16" s="1">
        <f t="shared" si="0"/>
        <v>0</v>
      </c>
      <c r="AD16" s="1">
        <f t="shared" si="0"/>
        <v>0</v>
      </c>
      <c r="AE16" s="1">
        <f t="shared" si="0"/>
        <v>0</v>
      </c>
      <c r="AF16" s="1">
        <f t="shared" si="0"/>
        <v>0</v>
      </c>
      <c r="AG16" s="1">
        <f t="shared" si="0"/>
        <v>0</v>
      </c>
      <c r="AH16" s="1">
        <f t="shared" si="0"/>
        <v>0</v>
      </c>
      <c r="AI16" s="1">
        <f t="shared" si="0"/>
        <v>0</v>
      </c>
      <c r="AJ16" s="1">
        <f t="shared" si="0"/>
        <v>0</v>
      </c>
      <c r="AK16" s="1">
        <f t="shared" si="0"/>
        <v>0</v>
      </c>
      <c r="AL16" s="1">
        <f t="shared" si="0"/>
        <v>0</v>
      </c>
    </row>
    <row r="17" spans="1:38" x14ac:dyDescent="0.45">
      <c r="A17" s="1">
        <v>2027</v>
      </c>
      <c r="B17" s="1">
        <v>404.008605578269</v>
      </c>
      <c r="C17" s="9">
        <f t="shared" si="4"/>
        <v>-6.6869300911853835E-2</v>
      </c>
      <c r="D17" s="1">
        <v>10.100215139456726</v>
      </c>
      <c r="E17" s="1">
        <f ca="1">+SUM(OFFSET($H17,0,A17-$A$9):OFFSET($H31,0,A17-$A$9))</f>
        <v>71.400866827171768</v>
      </c>
      <c r="F17" s="1">
        <f t="shared" ca="1" si="1"/>
        <v>475.40947240544074</v>
      </c>
      <c r="G17" s="9">
        <f t="shared" ca="1" si="5"/>
        <v>-6.4156273345567727E-2</v>
      </c>
      <c r="H17" s="1">
        <f t="shared" si="2"/>
        <v>5.4568319666242528</v>
      </c>
      <c r="I17" s="1">
        <f t="shared" si="3"/>
        <v>5.8933785239541931</v>
      </c>
      <c r="J17" s="1">
        <f t="shared" si="0"/>
        <v>6.3648488058705288</v>
      </c>
      <c r="K17" s="1">
        <f t="shared" si="0"/>
        <v>6.8740367103401718</v>
      </c>
      <c r="L17" s="1">
        <f t="shared" si="0"/>
        <v>7.4239596471673854</v>
      </c>
      <c r="M17" s="1">
        <f t="shared" si="0"/>
        <v>8.0178764189407765</v>
      </c>
      <c r="N17" s="1">
        <f t="shared" si="0"/>
        <v>8.6593065324560392</v>
      </c>
      <c r="O17" s="1">
        <f t="shared" si="0"/>
        <v>9.3520510550525238</v>
      </c>
      <c r="P17" s="1">
        <f t="shared" si="0"/>
        <v>10.100215139456726</v>
      </c>
      <c r="Q17" s="1">
        <f t="shared" si="0"/>
        <v>0</v>
      </c>
      <c r="R17" s="1">
        <f t="shared" si="0"/>
        <v>0</v>
      </c>
      <c r="S17" s="1">
        <f t="shared" si="0"/>
        <v>0</v>
      </c>
      <c r="T17" s="1">
        <f t="shared" si="0"/>
        <v>0</v>
      </c>
      <c r="U17" s="1">
        <f t="shared" si="0"/>
        <v>0</v>
      </c>
      <c r="V17" s="1">
        <f t="shared" si="0"/>
        <v>0</v>
      </c>
      <c r="W17" s="1">
        <f t="shared" si="0"/>
        <v>0</v>
      </c>
      <c r="X17" s="1">
        <f t="shared" si="0"/>
        <v>0</v>
      </c>
      <c r="Y17" s="1">
        <f t="shared" si="0"/>
        <v>0</v>
      </c>
      <c r="Z17" s="1">
        <f t="shared" si="0"/>
        <v>0</v>
      </c>
      <c r="AA17" s="1">
        <f t="shared" si="0"/>
        <v>0</v>
      </c>
      <c r="AB17" s="1">
        <f t="shared" si="0"/>
        <v>0</v>
      </c>
      <c r="AC17" s="1">
        <f t="shared" si="0"/>
        <v>0</v>
      </c>
      <c r="AD17" s="1">
        <f t="shared" si="0"/>
        <v>0</v>
      </c>
      <c r="AE17" s="1">
        <f t="shared" si="0"/>
        <v>0</v>
      </c>
      <c r="AF17" s="1">
        <f t="shared" si="0"/>
        <v>0</v>
      </c>
      <c r="AG17" s="1">
        <f t="shared" si="0"/>
        <v>0</v>
      </c>
      <c r="AH17" s="1">
        <f t="shared" si="0"/>
        <v>0</v>
      </c>
      <c r="AI17" s="1">
        <f t="shared" si="0"/>
        <v>0</v>
      </c>
      <c r="AJ17" s="1">
        <f t="shared" si="0"/>
        <v>0</v>
      </c>
      <c r="AK17" s="1">
        <f t="shared" si="0"/>
        <v>0</v>
      </c>
      <c r="AL17" s="1">
        <f t="shared" si="0"/>
        <v>0</v>
      </c>
    </row>
    <row r="18" spans="1:38" x14ac:dyDescent="0.45">
      <c r="A18" s="1">
        <v>2028</v>
      </c>
      <c r="B18" s="1">
        <v>375.05684882673171</v>
      </c>
      <c r="C18" s="9">
        <f t="shared" si="4"/>
        <v>-7.1661237785016541E-2</v>
      </c>
      <c r="D18" s="1">
        <v>9.3764212206682931</v>
      </c>
      <c r="E18" s="1">
        <f ca="1">+SUM(OFFSET($H18,0,A18-$A$9):OFFSET($H32,0,A18-$A$9))</f>
        <v>68.201295290156381</v>
      </c>
      <c r="F18" s="1">
        <f t="shared" ca="1" si="1"/>
        <v>443.2581441168881</v>
      </c>
      <c r="G18" s="9">
        <f t="shared" ca="1" si="5"/>
        <v>-6.7628707787154019E-2</v>
      </c>
      <c r="H18" s="1">
        <f t="shared" si="2"/>
        <v>4.6905450310288073</v>
      </c>
      <c r="I18" s="1">
        <f t="shared" si="3"/>
        <v>5.0657886335111124</v>
      </c>
      <c r="J18" s="1">
        <f t="shared" si="0"/>
        <v>5.4710517241920016</v>
      </c>
      <c r="K18" s="1">
        <f t="shared" si="0"/>
        <v>5.9087358621273625</v>
      </c>
      <c r="L18" s="1">
        <f t="shared" si="0"/>
        <v>6.3814347310975519</v>
      </c>
      <c r="M18" s="1">
        <f t="shared" si="0"/>
        <v>6.8919495095853556</v>
      </c>
      <c r="N18" s="1">
        <f t="shared" si="0"/>
        <v>7.4433054703521853</v>
      </c>
      <c r="O18" s="1">
        <f t="shared" si="0"/>
        <v>8.0387699079803596</v>
      </c>
      <c r="P18" s="1">
        <f t="shared" si="0"/>
        <v>8.6818715006187901</v>
      </c>
      <c r="Q18" s="1">
        <f t="shared" si="0"/>
        <v>9.3764212206682931</v>
      </c>
      <c r="R18" s="1">
        <f t="shared" si="0"/>
        <v>0</v>
      </c>
      <c r="S18" s="1">
        <f t="shared" ref="S18:AL32" si="6">+IF($A18&lt;S$8,0,$D18/(1+$B$3)^($A18-S$8))</f>
        <v>0</v>
      </c>
      <c r="T18" s="1">
        <f t="shared" si="6"/>
        <v>0</v>
      </c>
      <c r="U18" s="1">
        <f t="shared" si="6"/>
        <v>0</v>
      </c>
      <c r="V18" s="1">
        <f t="shared" si="6"/>
        <v>0</v>
      </c>
      <c r="W18" s="1">
        <f t="shared" si="6"/>
        <v>0</v>
      </c>
      <c r="X18" s="1">
        <f t="shared" si="6"/>
        <v>0</v>
      </c>
      <c r="Y18" s="1">
        <f t="shared" si="6"/>
        <v>0</v>
      </c>
      <c r="Z18" s="1">
        <f t="shared" si="6"/>
        <v>0</v>
      </c>
      <c r="AA18" s="1">
        <f t="shared" si="6"/>
        <v>0</v>
      </c>
      <c r="AB18" s="1">
        <f t="shared" si="6"/>
        <v>0</v>
      </c>
      <c r="AC18" s="1">
        <f t="shared" si="6"/>
        <v>0</v>
      </c>
      <c r="AD18" s="1">
        <f t="shared" si="6"/>
        <v>0</v>
      </c>
      <c r="AE18" s="1">
        <f t="shared" si="6"/>
        <v>0</v>
      </c>
      <c r="AF18" s="1">
        <f t="shared" si="6"/>
        <v>0</v>
      </c>
      <c r="AG18" s="1">
        <f t="shared" si="6"/>
        <v>0</v>
      </c>
      <c r="AH18" s="1">
        <f t="shared" si="6"/>
        <v>0</v>
      </c>
      <c r="AI18" s="1">
        <f t="shared" si="6"/>
        <v>0</v>
      </c>
      <c r="AJ18" s="1">
        <f t="shared" si="6"/>
        <v>0</v>
      </c>
      <c r="AK18" s="1">
        <f t="shared" si="6"/>
        <v>0</v>
      </c>
      <c r="AL18" s="1">
        <f t="shared" si="6"/>
        <v>0</v>
      </c>
    </row>
    <row r="19" spans="1:38" x14ac:dyDescent="0.45">
      <c r="A19" s="1">
        <v>2029</v>
      </c>
      <c r="B19" s="1">
        <v>346.10509207519459</v>
      </c>
      <c r="C19" s="9">
        <f t="shared" si="4"/>
        <v>-7.7192982456140147E-2</v>
      </c>
      <c r="D19" s="1">
        <v>8.6526273018798658</v>
      </c>
      <c r="E19" s="1">
        <f ca="1">+SUM(OFFSET($H19,0,A19-$A$9):OFFSET($H33,0,A19-$A$9))</f>
        <v>65.477050628791531</v>
      </c>
      <c r="F19" s="1">
        <f t="shared" ca="1" si="1"/>
        <v>411.58214270398611</v>
      </c>
      <c r="G19" s="9">
        <f t="shared" ca="1" si="5"/>
        <v>-7.1461747140621035E-2</v>
      </c>
      <c r="H19" s="1">
        <f t="shared" si="2"/>
        <v>4.0078406210545054</v>
      </c>
      <c r="I19" s="1">
        <f t="shared" si="3"/>
        <v>4.3284678707388657</v>
      </c>
      <c r="J19" s="1">
        <f t="shared" si="3"/>
        <v>4.6747453003979755</v>
      </c>
      <c r="K19" s="1">
        <f t="shared" si="3"/>
        <v>5.0487249244298136</v>
      </c>
      <c r="L19" s="1">
        <f t="shared" si="3"/>
        <v>5.4526229183841988</v>
      </c>
      <c r="M19" s="1">
        <f t="shared" si="3"/>
        <v>5.8888327518549355</v>
      </c>
      <c r="N19" s="1">
        <f t="shared" si="3"/>
        <v>6.3599393720033301</v>
      </c>
      <c r="O19" s="1">
        <f t="shared" si="3"/>
        <v>6.8687345217635976</v>
      </c>
      <c r="P19" s="1">
        <f t="shared" si="3"/>
        <v>7.4182332835046854</v>
      </c>
      <c r="Q19" s="1">
        <f t="shared" si="3"/>
        <v>8.01169194618506</v>
      </c>
      <c r="R19" s="1">
        <f t="shared" si="3"/>
        <v>8.6526273018798658</v>
      </c>
      <c r="S19" s="1">
        <f t="shared" si="3"/>
        <v>0</v>
      </c>
      <c r="T19" s="1">
        <f t="shared" si="3"/>
        <v>0</v>
      </c>
      <c r="U19" s="1">
        <f t="shared" si="3"/>
        <v>0</v>
      </c>
      <c r="V19" s="1">
        <f t="shared" si="3"/>
        <v>0</v>
      </c>
      <c r="W19" s="1">
        <f t="shared" si="3"/>
        <v>0</v>
      </c>
      <c r="X19" s="1">
        <f t="shared" si="3"/>
        <v>0</v>
      </c>
      <c r="Y19" s="1">
        <f t="shared" si="6"/>
        <v>0</v>
      </c>
      <c r="Z19" s="1">
        <f t="shared" si="6"/>
        <v>0</v>
      </c>
      <c r="AA19" s="1">
        <f t="shared" si="6"/>
        <v>0</v>
      </c>
      <c r="AB19" s="1">
        <f t="shared" si="6"/>
        <v>0</v>
      </c>
      <c r="AC19" s="1">
        <f t="shared" si="6"/>
        <v>0</v>
      </c>
      <c r="AD19" s="1">
        <f t="shared" si="6"/>
        <v>0</v>
      </c>
      <c r="AE19" s="1">
        <f t="shared" si="6"/>
        <v>0</v>
      </c>
      <c r="AF19" s="1">
        <f t="shared" si="6"/>
        <v>0</v>
      </c>
      <c r="AG19" s="1">
        <f t="shared" si="6"/>
        <v>0</v>
      </c>
      <c r="AH19" s="1">
        <f t="shared" si="6"/>
        <v>0</v>
      </c>
      <c r="AI19" s="1">
        <f t="shared" si="6"/>
        <v>0</v>
      </c>
      <c r="AJ19" s="1">
        <f t="shared" si="6"/>
        <v>0</v>
      </c>
      <c r="AK19" s="1">
        <f t="shared" si="6"/>
        <v>0</v>
      </c>
      <c r="AL19" s="1">
        <f t="shared" si="6"/>
        <v>0</v>
      </c>
    </row>
    <row r="20" spans="1:38" x14ac:dyDescent="0.45">
      <c r="A20" s="1">
        <v>2030</v>
      </c>
      <c r="B20" s="1">
        <v>317.15333532365736</v>
      </c>
      <c r="C20" s="9">
        <f t="shared" si="4"/>
        <v>-8.3650190114068601E-2</v>
      </c>
      <c r="D20" s="1">
        <v>7.9288333830914342</v>
      </c>
      <c r="E20" s="1">
        <f ca="1">+SUM(OFFSET($H20,0,A20-$A$9):OFFSET($H34,0,A20-$A$9))</f>
        <v>63.266158993129274</v>
      </c>
      <c r="F20" s="1">
        <f t="shared" ca="1" si="1"/>
        <v>380.41949431678665</v>
      </c>
      <c r="G20" s="9">
        <f t="shared" ca="1" si="5"/>
        <v>-7.5714286782388229E-2</v>
      </c>
      <c r="H20" s="1">
        <f t="shared" si="2"/>
        <v>3.4005407325522303</v>
      </c>
      <c r="I20" s="1">
        <f t="shared" si="3"/>
        <v>3.6725839911564089</v>
      </c>
      <c r="J20" s="1">
        <f t="shared" si="3"/>
        <v>3.9663907104489216</v>
      </c>
      <c r="K20" s="1">
        <f t="shared" si="3"/>
        <v>4.283701967284836</v>
      </c>
      <c r="L20" s="1">
        <f t="shared" si="3"/>
        <v>4.6263981246676229</v>
      </c>
      <c r="M20" s="1">
        <f t="shared" si="3"/>
        <v>4.9965099746410324</v>
      </c>
      <c r="N20" s="1">
        <f t="shared" si="3"/>
        <v>5.3962307726123164</v>
      </c>
      <c r="O20" s="1">
        <f t="shared" si="3"/>
        <v>5.8279292344213012</v>
      </c>
      <c r="P20" s="1">
        <f t="shared" si="3"/>
        <v>6.2941635731750063</v>
      </c>
      <c r="Q20" s="1">
        <f t="shared" si="3"/>
        <v>6.7976966590290067</v>
      </c>
      <c r="R20" s="1">
        <f t="shared" si="3"/>
        <v>7.3415123917513272</v>
      </c>
      <c r="S20" s="1">
        <f t="shared" si="3"/>
        <v>7.9288333830914342</v>
      </c>
      <c r="T20" s="1">
        <f t="shared" si="3"/>
        <v>0</v>
      </c>
      <c r="U20" s="1">
        <f t="shared" si="3"/>
        <v>0</v>
      </c>
      <c r="V20" s="1">
        <f t="shared" si="3"/>
        <v>0</v>
      </c>
      <c r="W20" s="1">
        <f t="shared" si="3"/>
        <v>0</v>
      </c>
      <c r="X20" s="1">
        <f t="shared" si="3"/>
        <v>0</v>
      </c>
      <c r="Y20" s="1">
        <f t="shared" si="6"/>
        <v>0</v>
      </c>
      <c r="Z20" s="1">
        <f t="shared" si="6"/>
        <v>0</v>
      </c>
      <c r="AA20" s="1">
        <f t="shared" si="6"/>
        <v>0</v>
      </c>
      <c r="AB20" s="1">
        <f t="shared" si="6"/>
        <v>0</v>
      </c>
      <c r="AC20" s="1">
        <f t="shared" si="6"/>
        <v>0</v>
      </c>
      <c r="AD20" s="1">
        <f t="shared" si="6"/>
        <v>0</v>
      </c>
      <c r="AE20" s="1">
        <f t="shared" si="6"/>
        <v>0</v>
      </c>
      <c r="AF20" s="1">
        <f t="shared" si="6"/>
        <v>0</v>
      </c>
      <c r="AG20" s="1">
        <f t="shared" si="6"/>
        <v>0</v>
      </c>
      <c r="AH20" s="1">
        <f t="shared" si="6"/>
        <v>0</v>
      </c>
      <c r="AI20" s="1">
        <f t="shared" si="6"/>
        <v>0</v>
      </c>
      <c r="AJ20" s="1">
        <f t="shared" si="6"/>
        <v>0</v>
      </c>
      <c r="AK20" s="1">
        <f t="shared" si="6"/>
        <v>0</v>
      </c>
      <c r="AL20" s="1">
        <f t="shared" si="6"/>
        <v>0</v>
      </c>
    </row>
    <row r="21" spans="1:38" x14ac:dyDescent="0.45">
      <c r="A21" s="1">
        <v>2031</v>
      </c>
      <c r="B21" s="1">
        <v>299.71648182557243</v>
      </c>
      <c r="C21" s="9">
        <f t="shared" si="4"/>
        <v>-5.4979253112033333E-2</v>
      </c>
      <c r="D21" s="1">
        <v>7.4929120456393115</v>
      </c>
      <c r="E21" s="1">
        <f ca="1">+SUM(OFFSET($H21,0,A21-$A$9):OFFSET($H35,0,A21-$A$9))</f>
        <v>61.609688625225857</v>
      </c>
      <c r="F21" s="1">
        <f t="shared" ca="1" si="1"/>
        <v>361.32617045079826</v>
      </c>
      <c r="G21" s="9">
        <f t="shared" ca="1" si="5"/>
        <v>-5.019018255170915E-2</v>
      </c>
      <c r="H21" s="1">
        <f t="shared" si="2"/>
        <v>2.9755384656476505</v>
      </c>
      <c r="I21" s="1">
        <f t="shared" si="3"/>
        <v>3.2135815428994627</v>
      </c>
      <c r="J21" s="1">
        <f t="shared" si="3"/>
        <v>3.4706680663314193</v>
      </c>
      <c r="K21" s="1">
        <f t="shared" si="3"/>
        <v>3.7483215116379331</v>
      </c>
      <c r="L21" s="1">
        <f t="shared" si="3"/>
        <v>4.0481872325689681</v>
      </c>
      <c r="M21" s="1">
        <f t="shared" si="3"/>
        <v>4.3720422111744854</v>
      </c>
      <c r="N21" s="1">
        <f t="shared" si="3"/>
        <v>4.7218055880684444</v>
      </c>
      <c r="O21" s="1">
        <f t="shared" si="3"/>
        <v>5.0995500351139205</v>
      </c>
      <c r="P21" s="1">
        <f t="shared" si="3"/>
        <v>5.507514037923035</v>
      </c>
      <c r="Q21" s="1">
        <f t="shared" si="3"/>
        <v>5.9481151609568776</v>
      </c>
      <c r="R21" s="1">
        <f t="shared" si="3"/>
        <v>6.423964373833428</v>
      </c>
      <c r="S21" s="1">
        <f t="shared" si="3"/>
        <v>6.9378815237401028</v>
      </c>
      <c r="T21" s="1">
        <f t="shared" si="3"/>
        <v>7.4929120456393115</v>
      </c>
      <c r="U21" s="1">
        <f t="shared" si="3"/>
        <v>0</v>
      </c>
      <c r="V21" s="1">
        <f t="shared" si="3"/>
        <v>0</v>
      </c>
      <c r="W21" s="1">
        <f t="shared" si="3"/>
        <v>0</v>
      </c>
      <c r="X21" s="1">
        <f t="shared" si="3"/>
        <v>0</v>
      </c>
      <c r="Y21" s="1">
        <f t="shared" si="6"/>
        <v>0</v>
      </c>
      <c r="Z21" s="1">
        <f t="shared" si="6"/>
        <v>0</v>
      </c>
      <c r="AA21" s="1">
        <f t="shared" si="6"/>
        <v>0</v>
      </c>
      <c r="AB21" s="1">
        <f t="shared" si="6"/>
        <v>0</v>
      </c>
      <c r="AC21" s="1">
        <f t="shared" si="6"/>
        <v>0</v>
      </c>
      <c r="AD21" s="1">
        <f t="shared" si="6"/>
        <v>0</v>
      </c>
      <c r="AE21" s="1">
        <f t="shared" si="6"/>
        <v>0</v>
      </c>
      <c r="AF21" s="1">
        <f t="shared" si="6"/>
        <v>0</v>
      </c>
      <c r="AG21" s="1">
        <f t="shared" si="6"/>
        <v>0</v>
      </c>
      <c r="AH21" s="1">
        <f t="shared" si="6"/>
        <v>0</v>
      </c>
      <c r="AI21" s="1">
        <f t="shared" si="6"/>
        <v>0</v>
      </c>
      <c r="AJ21" s="1">
        <f t="shared" si="6"/>
        <v>0</v>
      </c>
      <c r="AK21" s="1">
        <f t="shared" si="6"/>
        <v>0</v>
      </c>
      <c r="AL21" s="1">
        <f t="shared" si="6"/>
        <v>0</v>
      </c>
    </row>
    <row r="22" spans="1:38" x14ac:dyDescent="0.45">
      <c r="A22" s="1">
        <v>2032</v>
      </c>
      <c r="B22" s="1">
        <v>293.79453158093975</v>
      </c>
      <c r="C22" s="9">
        <f t="shared" si="4"/>
        <v>-1.9758507135016701E-2</v>
      </c>
      <c r="D22" s="1">
        <v>7.3448632895234942</v>
      </c>
      <c r="E22" s="1">
        <f ca="1">+SUM(OFFSET($H22,0,A22-$A$9):OFFSET($H36,0,A22-$A$9))</f>
        <v>60.241090838658749</v>
      </c>
      <c r="F22" s="1">
        <f t="shared" ca="1" si="1"/>
        <v>354.0356224195985</v>
      </c>
      <c r="G22" s="9">
        <f t="shared" ca="1" si="5"/>
        <v>-2.0177193426382356E-2</v>
      </c>
      <c r="H22" s="1">
        <f t="shared" si="2"/>
        <v>2.7006909885589208</v>
      </c>
      <c r="I22" s="1">
        <f t="shared" si="3"/>
        <v>2.9167462676436342</v>
      </c>
      <c r="J22" s="1">
        <f t="shared" si="3"/>
        <v>3.1500859690551253</v>
      </c>
      <c r="K22" s="1">
        <f t="shared" si="3"/>
        <v>3.4020928465795355</v>
      </c>
      <c r="L22" s="1">
        <f t="shared" si="3"/>
        <v>3.6742602743058983</v>
      </c>
      <c r="M22" s="1">
        <f t="shared" si="3"/>
        <v>3.9682010962503704</v>
      </c>
      <c r="N22" s="1">
        <f t="shared" si="3"/>
        <v>4.2856571839504003</v>
      </c>
      <c r="O22" s="1">
        <f t="shared" si="3"/>
        <v>4.6285097586664321</v>
      </c>
      <c r="P22" s="1">
        <f t="shared" si="3"/>
        <v>4.9987905393597476</v>
      </c>
      <c r="Q22" s="1">
        <f t="shared" si="3"/>
        <v>5.3986937825085271</v>
      </c>
      <c r="R22" s="1">
        <f t="shared" si="3"/>
        <v>5.8305892851092098</v>
      </c>
      <c r="S22" s="1">
        <f t="shared" si="3"/>
        <v>6.2970364279179467</v>
      </c>
      <c r="T22" s="1">
        <f t="shared" si="3"/>
        <v>6.8007993421513833</v>
      </c>
      <c r="U22" s="1">
        <f t="shared" si="3"/>
        <v>7.3448632895234942</v>
      </c>
      <c r="V22" s="1">
        <f t="shared" si="3"/>
        <v>0</v>
      </c>
      <c r="W22" s="1">
        <f t="shared" si="3"/>
        <v>0</v>
      </c>
      <c r="X22" s="1">
        <f t="shared" si="3"/>
        <v>0</v>
      </c>
      <c r="Y22" s="1">
        <f t="shared" si="6"/>
        <v>0</v>
      </c>
      <c r="Z22" s="1">
        <f t="shared" si="6"/>
        <v>0</v>
      </c>
      <c r="AA22" s="1">
        <f t="shared" si="6"/>
        <v>0</v>
      </c>
      <c r="AB22" s="1">
        <f t="shared" si="6"/>
        <v>0</v>
      </c>
      <c r="AC22" s="1">
        <f t="shared" si="6"/>
        <v>0</v>
      </c>
      <c r="AD22" s="1">
        <f t="shared" si="6"/>
        <v>0</v>
      </c>
      <c r="AE22" s="1">
        <f t="shared" si="6"/>
        <v>0</v>
      </c>
      <c r="AF22" s="1">
        <f t="shared" si="6"/>
        <v>0</v>
      </c>
      <c r="AG22" s="1">
        <f t="shared" si="6"/>
        <v>0</v>
      </c>
      <c r="AH22" s="1">
        <f t="shared" si="6"/>
        <v>0</v>
      </c>
      <c r="AI22" s="1">
        <f t="shared" si="6"/>
        <v>0</v>
      </c>
      <c r="AJ22" s="1">
        <f t="shared" si="6"/>
        <v>0</v>
      </c>
      <c r="AK22" s="1">
        <f t="shared" si="6"/>
        <v>0</v>
      </c>
      <c r="AL22" s="1">
        <f t="shared" si="6"/>
        <v>0</v>
      </c>
    </row>
    <row r="23" spans="1:38" x14ac:dyDescent="0.45">
      <c r="A23" s="1">
        <v>2033</v>
      </c>
      <c r="B23" s="1">
        <v>287.87258133630723</v>
      </c>
      <c r="C23" s="9">
        <f t="shared" si="4"/>
        <v>-2.0156774916013087E-2</v>
      </c>
      <c r="D23" s="1">
        <v>7.1968145334076814</v>
      </c>
      <c r="E23" s="1">
        <f ca="1">+SUM(OFFSET($H23,0,A23-$A$9):OFFSET($H37,0,A23-$A$9))</f>
        <v>58.872493052091613</v>
      </c>
      <c r="F23" s="1">
        <f t="shared" ca="1" si="1"/>
        <v>346.74507438839885</v>
      </c>
      <c r="G23" s="9">
        <f t="shared" ca="1" si="5"/>
        <v>-2.0592696241619968E-2</v>
      </c>
      <c r="H23" s="1">
        <f t="shared" si="2"/>
        <v>2.4502349705415121</v>
      </c>
      <c r="I23" s="1">
        <f t="shared" si="3"/>
        <v>2.6462537681848337</v>
      </c>
      <c r="J23" s="1">
        <f t="shared" si="3"/>
        <v>2.8579540696396202</v>
      </c>
      <c r="K23" s="1">
        <f t="shared" si="3"/>
        <v>3.08659039521079</v>
      </c>
      <c r="L23" s="1">
        <f t="shared" si="3"/>
        <v>3.3335176268276534</v>
      </c>
      <c r="M23" s="1">
        <f t="shared" si="3"/>
        <v>3.6001990369738657</v>
      </c>
      <c r="N23" s="1">
        <f t="shared" si="3"/>
        <v>3.8882149599317755</v>
      </c>
      <c r="O23" s="1">
        <f t="shared" si="3"/>
        <v>4.1992721567263169</v>
      </c>
      <c r="P23" s="1">
        <f t="shared" si="3"/>
        <v>4.5352139292644225</v>
      </c>
      <c r="Q23" s="1">
        <f t="shared" si="3"/>
        <v>4.8980310436055774</v>
      </c>
      <c r="R23" s="1">
        <f t="shared" si="3"/>
        <v>5.2898735270940236</v>
      </c>
      <c r="S23" s="1">
        <f t="shared" si="3"/>
        <v>5.7130634092615455</v>
      </c>
      <c r="T23" s="1">
        <f t="shared" si="3"/>
        <v>6.1701084820024699</v>
      </c>
      <c r="U23" s="1">
        <f t="shared" si="3"/>
        <v>6.6637171605626673</v>
      </c>
      <c r="V23" s="1">
        <f t="shared" si="3"/>
        <v>7.1968145334076814</v>
      </c>
      <c r="W23" s="1">
        <f t="shared" si="3"/>
        <v>0</v>
      </c>
      <c r="X23" s="1">
        <f t="shared" si="3"/>
        <v>0</v>
      </c>
      <c r="Y23" s="1">
        <f t="shared" si="6"/>
        <v>0</v>
      </c>
      <c r="Z23" s="1">
        <f t="shared" si="6"/>
        <v>0</v>
      </c>
      <c r="AA23" s="1">
        <f t="shared" si="6"/>
        <v>0</v>
      </c>
      <c r="AB23" s="1">
        <f t="shared" si="6"/>
        <v>0</v>
      </c>
      <c r="AC23" s="1">
        <f t="shared" si="6"/>
        <v>0</v>
      </c>
      <c r="AD23" s="1">
        <f t="shared" si="6"/>
        <v>0</v>
      </c>
      <c r="AE23" s="1">
        <f t="shared" si="6"/>
        <v>0</v>
      </c>
      <c r="AF23" s="1">
        <f t="shared" si="6"/>
        <v>0</v>
      </c>
      <c r="AG23" s="1">
        <f t="shared" si="6"/>
        <v>0</v>
      </c>
      <c r="AH23" s="1">
        <f t="shared" si="6"/>
        <v>0</v>
      </c>
      <c r="AI23" s="1">
        <f t="shared" si="6"/>
        <v>0</v>
      </c>
      <c r="AJ23" s="1">
        <f t="shared" si="6"/>
        <v>0</v>
      </c>
      <c r="AK23" s="1">
        <f t="shared" si="6"/>
        <v>0</v>
      </c>
      <c r="AL23" s="1">
        <f t="shared" si="6"/>
        <v>0</v>
      </c>
    </row>
    <row r="24" spans="1:38" x14ac:dyDescent="0.45">
      <c r="A24" s="1">
        <v>2034</v>
      </c>
      <c r="B24" s="1">
        <v>281.95063109167461</v>
      </c>
      <c r="C24" s="9">
        <f t="shared" si="4"/>
        <v>-2.0571428571428685E-2</v>
      </c>
      <c r="D24" s="1">
        <v>7.0487657772918659</v>
      </c>
      <c r="E24" s="1">
        <f ca="1">+SUM(OFFSET($H24,0,A24-$A$9):OFFSET($H38,0,A24-$A$9))</f>
        <v>57.503895265524491</v>
      </c>
      <c r="F24" s="1">
        <f t="shared" ca="1" si="1"/>
        <v>339.45452635719909</v>
      </c>
      <c r="G24" s="9">
        <f t="shared" ca="1" si="5"/>
        <v>-2.1025671508266064E-2</v>
      </c>
      <c r="H24" s="1">
        <f t="shared" si="2"/>
        <v>2.2220649415387044</v>
      </c>
      <c r="I24" s="1">
        <f t="shared" si="3"/>
        <v>2.3998301368618011</v>
      </c>
      <c r="J24" s="1">
        <f t="shared" si="3"/>
        <v>2.5918165478107453</v>
      </c>
      <c r="K24" s="1">
        <f t="shared" si="3"/>
        <v>2.7991618716356053</v>
      </c>
      <c r="L24" s="1">
        <f t="shared" si="3"/>
        <v>3.0230948213664539</v>
      </c>
      <c r="M24" s="1">
        <f t="shared" si="3"/>
        <v>3.26494240707577</v>
      </c>
      <c r="N24" s="1">
        <f t="shared" si="3"/>
        <v>3.5261377996418317</v>
      </c>
      <c r="O24" s="1">
        <f t="shared" si="3"/>
        <v>3.8082288236131787</v>
      </c>
      <c r="P24" s="1">
        <f t="shared" si="3"/>
        <v>4.1128871295022327</v>
      </c>
      <c r="Q24" s="1">
        <f t="shared" si="3"/>
        <v>4.4419180998624119</v>
      </c>
      <c r="R24" s="1">
        <f t="shared" si="3"/>
        <v>4.7972715478514054</v>
      </c>
      <c r="S24" s="1">
        <f t="shared" si="3"/>
        <v>5.1810532716795175</v>
      </c>
      <c r="T24" s="1">
        <f t="shared" si="3"/>
        <v>5.5955375334138795</v>
      </c>
      <c r="U24" s="1">
        <f t="shared" si="3"/>
        <v>6.0431805360869904</v>
      </c>
      <c r="V24" s="1">
        <f t="shared" si="3"/>
        <v>6.5266349789739495</v>
      </c>
      <c r="W24" s="1">
        <f t="shared" si="3"/>
        <v>7.0487657772918659</v>
      </c>
      <c r="X24" s="1">
        <f t="shared" si="3"/>
        <v>0</v>
      </c>
      <c r="Y24" s="1">
        <f t="shared" si="6"/>
        <v>0</v>
      </c>
      <c r="Z24" s="1">
        <f t="shared" si="6"/>
        <v>0</v>
      </c>
      <c r="AA24" s="1">
        <f t="shared" si="6"/>
        <v>0</v>
      </c>
      <c r="AB24" s="1">
        <f t="shared" si="6"/>
        <v>0</v>
      </c>
      <c r="AC24" s="1">
        <f t="shared" si="6"/>
        <v>0</v>
      </c>
      <c r="AD24" s="1">
        <f t="shared" si="6"/>
        <v>0</v>
      </c>
      <c r="AE24" s="1">
        <f t="shared" si="6"/>
        <v>0</v>
      </c>
      <c r="AF24" s="1">
        <f t="shared" si="6"/>
        <v>0</v>
      </c>
      <c r="AG24" s="1">
        <f t="shared" si="6"/>
        <v>0</v>
      </c>
      <c r="AH24" s="1">
        <f t="shared" si="6"/>
        <v>0</v>
      </c>
      <c r="AI24" s="1">
        <f t="shared" si="6"/>
        <v>0</v>
      </c>
      <c r="AJ24" s="1">
        <f t="shared" si="6"/>
        <v>0</v>
      </c>
      <c r="AK24" s="1">
        <f t="shared" si="6"/>
        <v>0</v>
      </c>
      <c r="AL24" s="1">
        <f t="shared" si="6"/>
        <v>0</v>
      </c>
    </row>
    <row r="25" spans="1:38" x14ac:dyDescent="0.45">
      <c r="A25" s="1">
        <v>2035</v>
      </c>
      <c r="B25" s="1">
        <v>276.02868084704187</v>
      </c>
      <c r="C25" s="9">
        <f t="shared" si="4"/>
        <v>-2.1003500583431034E-2</v>
      </c>
      <c r="D25" s="1">
        <v>6.9007170211760469</v>
      </c>
      <c r="E25" s="1">
        <f ca="1">+SUM(OFFSET($H25,0,A25-$A$9):OFFSET($H39,0,A25-$A$9))</f>
        <v>56.135297478957376</v>
      </c>
      <c r="F25" s="1">
        <f t="shared" ca="1" si="1"/>
        <v>332.16397832599927</v>
      </c>
      <c r="G25" s="9">
        <f t="shared" ca="1" si="5"/>
        <v>-2.1477245006679246E-2</v>
      </c>
      <c r="H25" s="1">
        <f t="shared" si="2"/>
        <v>2.0142535178172913</v>
      </c>
      <c r="I25" s="1">
        <f t="shared" si="3"/>
        <v>2.1753937992426744</v>
      </c>
      <c r="J25" s="1">
        <f t="shared" si="3"/>
        <v>2.3494253031820884</v>
      </c>
      <c r="K25" s="1">
        <f t="shared" si="3"/>
        <v>2.5373793274366561</v>
      </c>
      <c r="L25" s="1">
        <f t="shared" si="3"/>
        <v>2.7403696736315886</v>
      </c>
      <c r="M25" s="1">
        <f t="shared" si="3"/>
        <v>2.959599247522116</v>
      </c>
      <c r="N25" s="1">
        <f t="shared" si="3"/>
        <v>3.1963671873238853</v>
      </c>
      <c r="O25" s="1">
        <f t="shared" si="3"/>
        <v>3.452076562309796</v>
      </c>
      <c r="P25" s="1">
        <f t="shared" si="3"/>
        <v>3.7282426872945797</v>
      </c>
      <c r="Q25" s="1">
        <f t="shared" si="3"/>
        <v>4.0265021022781466</v>
      </c>
      <c r="R25" s="1">
        <f t="shared" si="3"/>
        <v>4.3486222704603978</v>
      </c>
      <c r="S25" s="1">
        <f t="shared" si="3"/>
        <v>4.6965120520972308</v>
      </c>
      <c r="T25" s="1">
        <f t="shared" si="3"/>
        <v>5.0722330162650096</v>
      </c>
      <c r="U25" s="1">
        <f t="shared" si="3"/>
        <v>5.4780116575662108</v>
      </c>
      <c r="V25" s="1">
        <f t="shared" si="3"/>
        <v>5.9162525901715073</v>
      </c>
      <c r="W25" s="1">
        <f t="shared" si="3"/>
        <v>6.3895527973852282</v>
      </c>
      <c r="X25" s="1">
        <f t="shared" si="3"/>
        <v>6.9007170211760469</v>
      </c>
      <c r="Y25" s="1">
        <f t="shared" si="6"/>
        <v>0</v>
      </c>
      <c r="Z25" s="1">
        <f t="shared" si="6"/>
        <v>0</v>
      </c>
      <c r="AA25" s="1">
        <f t="shared" si="6"/>
        <v>0</v>
      </c>
      <c r="AB25" s="1">
        <f t="shared" si="6"/>
        <v>0</v>
      </c>
      <c r="AC25" s="1">
        <f t="shared" si="6"/>
        <v>0</v>
      </c>
      <c r="AD25" s="1">
        <f t="shared" si="6"/>
        <v>0</v>
      </c>
      <c r="AE25" s="1">
        <f t="shared" si="6"/>
        <v>0</v>
      </c>
      <c r="AF25" s="1">
        <f t="shared" si="6"/>
        <v>0</v>
      </c>
      <c r="AG25" s="1">
        <f t="shared" si="6"/>
        <v>0</v>
      </c>
      <c r="AH25" s="1">
        <f t="shared" si="6"/>
        <v>0</v>
      </c>
      <c r="AI25" s="1">
        <f t="shared" si="6"/>
        <v>0</v>
      </c>
      <c r="AJ25" s="1">
        <f t="shared" si="6"/>
        <v>0</v>
      </c>
      <c r="AK25" s="1">
        <f t="shared" si="6"/>
        <v>0</v>
      </c>
      <c r="AL25" s="1">
        <f t="shared" si="6"/>
        <v>0</v>
      </c>
    </row>
    <row r="26" spans="1:38" x14ac:dyDescent="0.45">
      <c r="A26" s="1">
        <v>2036</v>
      </c>
      <c r="B26" s="1">
        <v>270.1067306024093</v>
      </c>
      <c r="C26" s="9">
        <f t="shared" si="4"/>
        <v>-2.1454112038140516E-2</v>
      </c>
      <c r="D26" s="1">
        <v>6.7526682650602332</v>
      </c>
      <c r="E26" s="1">
        <f ca="1">+SUM(OFFSET($H26,0,A26-$A$9):OFFSET($H40,0,A26-$A$9))</f>
        <v>54.766699692390247</v>
      </c>
      <c r="F26" s="1">
        <f t="shared" ca="1" si="1"/>
        <v>324.87343029479956</v>
      </c>
      <c r="G26" s="9">
        <f t="shared" ca="1" si="5"/>
        <v>-2.1948641354615717E-2</v>
      </c>
      <c r="H26" s="1">
        <f t="shared" si="2"/>
        <v>1.8250365714563153</v>
      </c>
      <c r="I26" s="1">
        <f t="shared" si="3"/>
        <v>1.9710394971728205</v>
      </c>
      <c r="J26" s="1">
        <f t="shared" si="3"/>
        <v>2.1287226569466462</v>
      </c>
      <c r="K26" s="1">
        <f t="shared" si="3"/>
        <v>2.2990204695023779</v>
      </c>
      <c r="L26" s="1">
        <f t="shared" si="3"/>
        <v>2.4829421070625686</v>
      </c>
      <c r="M26" s="1">
        <f t="shared" si="3"/>
        <v>2.6815774756275741</v>
      </c>
      <c r="N26" s="1">
        <f t="shared" si="3"/>
        <v>2.8961036736777803</v>
      </c>
      <c r="O26" s="1">
        <f t="shared" si="3"/>
        <v>3.1277919675720027</v>
      </c>
      <c r="P26" s="1">
        <f t="shared" si="3"/>
        <v>3.3780153249777629</v>
      </c>
      <c r="Q26" s="1">
        <f t="shared" si="3"/>
        <v>3.6482565509759843</v>
      </c>
      <c r="R26" s="1">
        <f t="shared" si="3"/>
        <v>3.9401170750540628</v>
      </c>
      <c r="S26" s="1">
        <f t="shared" si="3"/>
        <v>4.2553264410583882</v>
      </c>
      <c r="T26" s="1">
        <f t="shared" si="3"/>
        <v>4.5957525563430597</v>
      </c>
      <c r="U26" s="1">
        <f t="shared" si="3"/>
        <v>4.9634127608505043</v>
      </c>
      <c r="V26" s="1">
        <f t="shared" si="3"/>
        <v>5.3604857817185456</v>
      </c>
      <c r="W26" s="1">
        <f t="shared" si="3"/>
        <v>5.7893246442560296</v>
      </c>
      <c r="X26" s="1">
        <f t="shared" si="3"/>
        <v>6.2524706157965122</v>
      </c>
      <c r="Y26" s="1">
        <f t="shared" si="6"/>
        <v>6.7526682650602332</v>
      </c>
      <c r="Z26" s="1">
        <f t="shared" si="6"/>
        <v>0</v>
      </c>
      <c r="AA26" s="1">
        <f t="shared" si="6"/>
        <v>0</v>
      </c>
      <c r="AB26" s="1">
        <f t="shared" si="6"/>
        <v>0</v>
      </c>
      <c r="AC26" s="1">
        <f t="shared" si="6"/>
        <v>0</v>
      </c>
      <c r="AD26" s="1">
        <f t="shared" si="6"/>
        <v>0</v>
      </c>
      <c r="AE26" s="1">
        <f t="shared" si="6"/>
        <v>0</v>
      </c>
      <c r="AF26" s="1">
        <f t="shared" si="6"/>
        <v>0</v>
      </c>
      <c r="AG26" s="1">
        <f t="shared" si="6"/>
        <v>0</v>
      </c>
      <c r="AH26" s="1">
        <f t="shared" si="6"/>
        <v>0</v>
      </c>
      <c r="AI26" s="1">
        <f t="shared" si="6"/>
        <v>0</v>
      </c>
      <c r="AJ26" s="1">
        <f t="shared" si="6"/>
        <v>0</v>
      </c>
      <c r="AK26" s="1">
        <f t="shared" si="6"/>
        <v>0</v>
      </c>
      <c r="AL26" s="1">
        <f t="shared" si="6"/>
        <v>0</v>
      </c>
    </row>
    <row r="27" spans="1:38" x14ac:dyDescent="0.45">
      <c r="A27" s="1">
        <v>2037</v>
      </c>
      <c r="B27" s="1">
        <v>264.18478035777662</v>
      </c>
      <c r="C27" s="9">
        <f t="shared" si="4"/>
        <v>-2.1924482338611773E-2</v>
      </c>
      <c r="D27" s="1">
        <v>6.604619508944416</v>
      </c>
      <c r="E27" s="1">
        <f ca="1">+SUM(OFFSET($H27,0,A27-$A$9):OFFSET($H41,0,A27-$A$9))</f>
        <v>53.448506739502854</v>
      </c>
      <c r="F27" s="1">
        <f t="shared" ca="1" si="1"/>
        <v>317.63328709727949</v>
      </c>
      <c r="G27" s="9">
        <f t="shared" ca="1" si="5"/>
        <v>-2.2286042878145396E-2</v>
      </c>
      <c r="H27" s="1">
        <f t="shared" si="2"/>
        <v>1.6527996197945374</v>
      </c>
      <c r="I27" s="1">
        <f t="shared" si="3"/>
        <v>1.7850235893781006</v>
      </c>
      <c r="J27" s="1">
        <f t="shared" si="3"/>
        <v>1.9278254765283487</v>
      </c>
      <c r="K27" s="1">
        <f t="shared" si="3"/>
        <v>2.0820515146506167</v>
      </c>
      <c r="L27" s="1">
        <f t="shared" si="3"/>
        <v>2.2486156358226661</v>
      </c>
      <c r="M27" s="1">
        <f t="shared" si="3"/>
        <v>2.4285048866884797</v>
      </c>
      <c r="N27" s="1">
        <f t="shared" si="3"/>
        <v>2.6227852776235583</v>
      </c>
      <c r="O27" s="1">
        <f t="shared" si="3"/>
        <v>2.8326080998334433</v>
      </c>
      <c r="P27" s="1">
        <f t="shared" si="3"/>
        <v>3.0592167478201184</v>
      </c>
      <c r="Q27" s="1">
        <f t="shared" si="3"/>
        <v>3.3039540876457281</v>
      </c>
      <c r="R27" s="1">
        <f t="shared" si="3"/>
        <v>3.5682704146573867</v>
      </c>
      <c r="S27" s="1">
        <f t="shared" si="3"/>
        <v>3.8537320478299777</v>
      </c>
      <c r="T27" s="1">
        <f t="shared" si="3"/>
        <v>4.1620306116563759</v>
      </c>
      <c r="U27" s="1">
        <f t="shared" si="3"/>
        <v>4.4949930605888868</v>
      </c>
      <c r="V27" s="1">
        <f t="shared" si="3"/>
        <v>4.8545925054359973</v>
      </c>
      <c r="W27" s="1">
        <f t="shared" si="3"/>
        <v>5.2429599058708778</v>
      </c>
      <c r="X27" s="1">
        <f t="shared" si="3"/>
        <v>5.6623966983405483</v>
      </c>
      <c r="Y27" s="1">
        <f t="shared" si="6"/>
        <v>6.1153884342077918</v>
      </c>
      <c r="Z27" s="1">
        <f t="shared" si="6"/>
        <v>6.604619508944416</v>
      </c>
      <c r="AA27" s="1">
        <f t="shared" si="6"/>
        <v>0</v>
      </c>
      <c r="AB27" s="1">
        <f t="shared" si="6"/>
        <v>0</v>
      </c>
      <c r="AC27" s="1">
        <f t="shared" si="6"/>
        <v>0</v>
      </c>
      <c r="AD27" s="1">
        <f t="shared" si="6"/>
        <v>0</v>
      </c>
      <c r="AE27" s="1">
        <f t="shared" si="6"/>
        <v>0</v>
      </c>
      <c r="AF27" s="1">
        <f t="shared" si="6"/>
        <v>0</v>
      </c>
      <c r="AG27" s="1">
        <f t="shared" si="6"/>
        <v>0</v>
      </c>
      <c r="AH27" s="1">
        <f t="shared" si="6"/>
        <v>0</v>
      </c>
      <c r="AI27" s="1">
        <f t="shared" si="6"/>
        <v>0</v>
      </c>
      <c r="AJ27" s="1">
        <f t="shared" si="6"/>
        <v>0</v>
      </c>
      <c r="AK27" s="1">
        <f t="shared" si="6"/>
        <v>0</v>
      </c>
      <c r="AL27" s="1">
        <f t="shared" si="6"/>
        <v>0</v>
      </c>
    </row>
    <row r="28" spans="1:38" x14ac:dyDescent="0.45">
      <c r="A28" s="1">
        <v>2038</v>
      </c>
      <c r="B28" s="1">
        <v>258.26283011314405</v>
      </c>
      <c r="C28" s="9">
        <f t="shared" si="4"/>
        <v>-2.241594022415927E-2</v>
      </c>
      <c r="D28" s="1">
        <v>6.4565707528286014</v>
      </c>
      <c r="E28" s="1">
        <f ca="1">+SUM(OFFSET($H28,0,A28-$A$9):OFFSET($H42,0,A28-$A$9))</f>
        <v>52.184751006989536</v>
      </c>
      <c r="F28" s="1">
        <f t="shared" ca="1" si="1"/>
        <v>310.44758112013358</v>
      </c>
      <c r="G28" s="9">
        <f t="shared" ca="1" si="5"/>
        <v>-2.2622647779812821E-2</v>
      </c>
      <c r="H28" s="1">
        <f t="shared" si="2"/>
        <v>1.4960653354765832</v>
      </c>
      <c r="I28" s="1">
        <f t="shared" si="3"/>
        <v>1.6157505623147099</v>
      </c>
      <c r="J28" s="1">
        <f t="shared" si="3"/>
        <v>1.7450106072998868</v>
      </c>
      <c r="K28" s="1">
        <f t="shared" si="3"/>
        <v>1.8846114558838778</v>
      </c>
      <c r="L28" s="1">
        <f t="shared" si="3"/>
        <v>2.035380372354588</v>
      </c>
      <c r="M28" s="1">
        <f t="shared" si="3"/>
        <v>2.1982108021429552</v>
      </c>
      <c r="N28" s="1">
        <f t="shared" si="3"/>
        <v>2.3740676663143918</v>
      </c>
      <c r="O28" s="1">
        <f t="shared" si="3"/>
        <v>2.5639930796195434</v>
      </c>
      <c r="P28" s="1">
        <f t="shared" si="3"/>
        <v>2.7691125259891072</v>
      </c>
      <c r="Q28" s="1">
        <f t="shared" si="3"/>
        <v>2.9906415280682355</v>
      </c>
      <c r="R28" s="1">
        <f t="shared" si="3"/>
        <v>3.2298928503136946</v>
      </c>
      <c r="S28" s="1">
        <f t="shared" si="3"/>
        <v>3.4882842783387904</v>
      </c>
      <c r="T28" s="1">
        <f t="shared" si="3"/>
        <v>3.7673470206058934</v>
      </c>
      <c r="U28" s="1">
        <f t="shared" si="3"/>
        <v>4.0687347822543654</v>
      </c>
      <c r="V28" s="1">
        <f t="shared" si="3"/>
        <v>4.3942335648347148</v>
      </c>
      <c r="W28" s="1">
        <f t="shared" si="3"/>
        <v>4.7457722500214921</v>
      </c>
      <c r="X28" s="1">
        <f t="shared" si="3"/>
        <v>5.1254340300232117</v>
      </c>
      <c r="Y28" s="1">
        <f t="shared" si="6"/>
        <v>5.5354687524250696</v>
      </c>
      <c r="Z28" s="1">
        <f t="shared" si="6"/>
        <v>5.9783062526190749</v>
      </c>
      <c r="AA28" s="1">
        <f t="shared" si="6"/>
        <v>6.4565707528286014</v>
      </c>
      <c r="AB28" s="1">
        <f t="shared" si="6"/>
        <v>0</v>
      </c>
      <c r="AC28" s="1">
        <f t="shared" si="6"/>
        <v>0</v>
      </c>
      <c r="AD28" s="1">
        <f t="shared" si="6"/>
        <v>0</v>
      </c>
      <c r="AE28" s="1">
        <f t="shared" si="6"/>
        <v>0</v>
      </c>
      <c r="AF28" s="1">
        <f t="shared" si="6"/>
        <v>0</v>
      </c>
      <c r="AG28" s="1">
        <f t="shared" si="6"/>
        <v>0</v>
      </c>
      <c r="AH28" s="1">
        <f t="shared" si="6"/>
        <v>0</v>
      </c>
      <c r="AI28" s="1">
        <f t="shared" si="6"/>
        <v>0</v>
      </c>
      <c r="AJ28" s="1">
        <f t="shared" si="6"/>
        <v>0</v>
      </c>
      <c r="AK28" s="1">
        <f t="shared" si="6"/>
        <v>0</v>
      </c>
      <c r="AL28" s="1">
        <f t="shared" si="6"/>
        <v>0</v>
      </c>
    </row>
    <row r="29" spans="1:38" x14ac:dyDescent="0.45">
      <c r="A29" s="1">
        <v>2039</v>
      </c>
      <c r="B29" s="1">
        <v>252.34087986851142</v>
      </c>
      <c r="C29" s="9">
        <f t="shared" si="4"/>
        <v>-2.292993630573259E-2</v>
      </c>
      <c r="D29" s="1">
        <v>6.3085219967127859</v>
      </c>
      <c r="E29" s="1">
        <f ca="1">+SUM(OFFSET($H29,0,A29-$A$9):OFFSET($H43,0,A29-$A$9))</f>
        <v>50.979787472480247</v>
      </c>
      <c r="F29" s="1">
        <f t="shared" ca="1" si="1"/>
        <v>303.32066734099169</v>
      </c>
      <c r="G29" s="9">
        <f t="shared" ca="1" si="5"/>
        <v>-2.2956899046940871E-2</v>
      </c>
      <c r="H29" s="1">
        <f t="shared" si="2"/>
        <v>1.3534820857637877</v>
      </c>
      <c r="I29" s="1">
        <f t="shared" si="3"/>
        <v>1.4617606526248905</v>
      </c>
      <c r="J29" s="1">
        <f t="shared" si="3"/>
        <v>1.578701504834882</v>
      </c>
      <c r="K29" s="1">
        <f t="shared" si="3"/>
        <v>1.7049976252216728</v>
      </c>
      <c r="L29" s="1">
        <f t="shared" si="3"/>
        <v>1.8413974352394067</v>
      </c>
      <c r="M29" s="1">
        <f t="shared" si="3"/>
        <v>1.9887092300585592</v>
      </c>
      <c r="N29" s="1">
        <f t="shared" si="3"/>
        <v>2.1478059684632438</v>
      </c>
      <c r="O29" s="1">
        <f t="shared" si="3"/>
        <v>2.3196304459403039</v>
      </c>
      <c r="P29" s="1">
        <f t="shared" si="3"/>
        <v>2.505200881615528</v>
      </c>
      <c r="Q29" s="1">
        <f t="shared" si="3"/>
        <v>2.7056169521447706</v>
      </c>
      <c r="R29" s="1">
        <f t="shared" si="3"/>
        <v>2.9220663083163525</v>
      </c>
      <c r="S29" s="1">
        <f t="shared" si="3"/>
        <v>3.1558316129816606</v>
      </c>
      <c r="T29" s="1">
        <f t="shared" si="3"/>
        <v>3.4082981420201937</v>
      </c>
      <c r="U29" s="1">
        <f t="shared" si="3"/>
        <v>3.6809619933818092</v>
      </c>
      <c r="V29" s="1">
        <f t="shared" si="3"/>
        <v>3.9754389528523539</v>
      </c>
      <c r="W29" s="1">
        <f t="shared" si="3"/>
        <v>4.2934740690805429</v>
      </c>
      <c r="X29" s="1">
        <f t="shared" si="3"/>
        <v>4.6369519946069868</v>
      </c>
      <c r="Y29" s="1">
        <f t="shared" si="6"/>
        <v>5.0079081541755457</v>
      </c>
      <c r="Z29" s="1">
        <f t="shared" si="6"/>
        <v>5.4085408065095892</v>
      </c>
      <c r="AA29" s="1">
        <f t="shared" si="6"/>
        <v>5.8412240710303571</v>
      </c>
      <c r="AB29" s="1">
        <f t="shared" si="6"/>
        <v>6.3085219967127859</v>
      </c>
      <c r="AC29" s="1">
        <f t="shared" si="6"/>
        <v>0</v>
      </c>
      <c r="AD29" s="1">
        <f t="shared" si="6"/>
        <v>0</v>
      </c>
      <c r="AE29" s="1">
        <f t="shared" si="6"/>
        <v>0</v>
      </c>
      <c r="AF29" s="1">
        <f t="shared" si="6"/>
        <v>0</v>
      </c>
      <c r="AG29" s="1">
        <f t="shared" si="6"/>
        <v>0</v>
      </c>
      <c r="AH29" s="1">
        <f t="shared" si="6"/>
        <v>0</v>
      </c>
      <c r="AI29" s="1">
        <f t="shared" si="6"/>
        <v>0</v>
      </c>
      <c r="AJ29" s="1">
        <f t="shared" si="6"/>
        <v>0</v>
      </c>
      <c r="AK29" s="1">
        <f t="shared" si="6"/>
        <v>0</v>
      </c>
      <c r="AL29" s="1">
        <f t="shared" si="6"/>
        <v>0</v>
      </c>
    </row>
    <row r="30" spans="1:38" x14ac:dyDescent="0.45">
      <c r="A30" s="1">
        <v>2040</v>
      </c>
      <c r="B30" s="1">
        <v>246.41892962387882</v>
      </c>
      <c r="C30" s="9">
        <f t="shared" si="4"/>
        <v>-2.3468057366362483E-2</v>
      </c>
      <c r="D30" s="1">
        <v>6.1604732405969713</v>
      </c>
      <c r="E30" s="1">
        <f ca="1">+SUM(OFFSET($H30,0,A30-$A$9):OFFSET($H44,0,A30-$A$9))</f>
        <v>49.838319511815271</v>
      </c>
      <c r="F30" s="1">
        <f t="shared" ca="1" si="1"/>
        <v>296.25724913569411</v>
      </c>
      <c r="G30" s="9">
        <f t="shared" ca="1" si="5"/>
        <v>-2.3286966454405533E-2</v>
      </c>
      <c r="H30" s="1">
        <f t="shared" si="2"/>
        <v>1.2238134171580919</v>
      </c>
      <c r="I30" s="1">
        <f t="shared" si="3"/>
        <v>1.3217184905307393</v>
      </c>
      <c r="J30" s="1">
        <f t="shared" si="3"/>
        <v>1.4274559697731983</v>
      </c>
      <c r="K30" s="1">
        <f t="shared" si="3"/>
        <v>1.5416524473550544</v>
      </c>
      <c r="L30" s="1">
        <f t="shared" si="3"/>
        <v>1.664984643143459</v>
      </c>
      <c r="M30" s="1">
        <f t="shared" si="3"/>
        <v>1.7981834145949356</v>
      </c>
      <c r="N30" s="1">
        <f t="shared" si="3"/>
        <v>1.9420380877625305</v>
      </c>
      <c r="O30" s="1">
        <f t="shared" si="3"/>
        <v>2.0974011347835329</v>
      </c>
      <c r="P30" s="1">
        <f t="shared" si="3"/>
        <v>2.2651932255662159</v>
      </c>
      <c r="Q30" s="1">
        <f t="shared" si="3"/>
        <v>2.4464086836115135</v>
      </c>
      <c r="R30" s="1">
        <f t="shared" si="3"/>
        <v>2.6421213783004345</v>
      </c>
      <c r="S30" s="1">
        <f t="shared" si="3"/>
        <v>2.8534910885644695</v>
      </c>
      <c r="T30" s="1">
        <f t="shared" si="3"/>
        <v>3.0817703756496271</v>
      </c>
      <c r="U30" s="1">
        <f t="shared" si="3"/>
        <v>3.3283120057015974</v>
      </c>
      <c r="V30" s="1">
        <f t="shared" si="3"/>
        <v>3.5945769661577254</v>
      </c>
      <c r="W30" s="1">
        <f t="shared" si="3"/>
        <v>3.8821431234503434</v>
      </c>
      <c r="X30" s="1">
        <f t="shared" si="3"/>
        <v>4.1927145733263718</v>
      </c>
      <c r="Y30" s="1">
        <f t="shared" si="6"/>
        <v>4.5281317391924816</v>
      </c>
      <c r="Z30" s="1">
        <f t="shared" si="6"/>
        <v>4.8903822783278805</v>
      </c>
      <c r="AA30" s="1">
        <f t="shared" si="6"/>
        <v>5.2816128605941106</v>
      </c>
      <c r="AB30" s="1">
        <f t="shared" si="6"/>
        <v>5.7041418894416394</v>
      </c>
      <c r="AC30" s="1">
        <f t="shared" si="6"/>
        <v>6.1604732405969713</v>
      </c>
      <c r="AD30" s="1">
        <f t="shared" si="6"/>
        <v>0</v>
      </c>
      <c r="AE30" s="1">
        <f t="shared" si="6"/>
        <v>0</v>
      </c>
      <c r="AF30" s="1">
        <f t="shared" si="6"/>
        <v>0</v>
      </c>
      <c r="AG30" s="1">
        <f t="shared" si="6"/>
        <v>0</v>
      </c>
      <c r="AH30" s="1">
        <f t="shared" si="6"/>
        <v>0</v>
      </c>
      <c r="AI30" s="1">
        <f t="shared" si="6"/>
        <v>0</v>
      </c>
      <c r="AJ30" s="1">
        <f t="shared" si="6"/>
        <v>0</v>
      </c>
      <c r="AK30" s="1">
        <f t="shared" si="6"/>
        <v>0</v>
      </c>
      <c r="AL30" s="1">
        <f t="shared" si="6"/>
        <v>0</v>
      </c>
    </row>
    <row r="31" spans="1:38" x14ac:dyDescent="0.45">
      <c r="A31" s="1">
        <v>2041</v>
      </c>
      <c r="B31" s="1">
        <v>240.49697937924611</v>
      </c>
      <c r="C31" s="9">
        <f t="shared" si="4"/>
        <v>-2.4032042723631908E-2</v>
      </c>
      <c r="D31" s="1">
        <v>6.0124244844811532</v>
      </c>
      <c r="E31" s="1">
        <f ca="1">+SUM(OFFSET($H31,0,A31-$A$9):OFFSET($H45,0,A31-$A$9))</f>
        <v>48.765426770902181</v>
      </c>
      <c r="F31" s="1">
        <f t="shared" ca="1" si="1"/>
        <v>289.26240615014831</v>
      </c>
      <c r="G31" s="9">
        <f t="shared" ca="1" si="5"/>
        <v>-2.3610706593518604E-2</v>
      </c>
      <c r="H31" s="1">
        <f t="shared" si="2"/>
        <v>1.1059284081770318</v>
      </c>
      <c r="I31" s="1">
        <f t="shared" si="3"/>
        <v>1.1944026808311945</v>
      </c>
      <c r="J31" s="1">
        <f t="shared" si="3"/>
        <v>1.2899548952976903</v>
      </c>
      <c r="K31" s="1">
        <f t="shared" si="3"/>
        <v>1.3931512869215052</v>
      </c>
      <c r="L31" s="1">
        <f t="shared" si="3"/>
        <v>1.5046033898752258</v>
      </c>
      <c r="M31" s="1">
        <f t="shared" si="3"/>
        <v>1.624971661065244</v>
      </c>
      <c r="N31" s="1">
        <f t="shared" si="3"/>
        <v>1.7549693939504636</v>
      </c>
      <c r="O31" s="1">
        <f t="shared" si="3"/>
        <v>1.8953669454665008</v>
      </c>
      <c r="P31" s="1">
        <f t="shared" si="3"/>
        <v>2.046996301103821</v>
      </c>
      <c r="Q31" s="1">
        <f t="shared" si="3"/>
        <v>2.2107560051921271</v>
      </c>
      <c r="R31" s="1">
        <f t="shared" si="3"/>
        <v>2.3876164856074973</v>
      </c>
      <c r="S31" s="1">
        <f t="shared" si="3"/>
        <v>2.578625804456097</v>
      </c>
      <c r="T31" s="1">
        <f t="shared" si="3"/>
        <v>2.7849158688125848</v>
      </c>
      <c r="U31" s="1">
        <f t="shared" si="3"/>
        <v>3.0077091383175918</v>
      </c>
      <c r="V31" s="1">
        <f t="shared" si="3"/>
        <v>3.2483258693829993</v>
      </c>
      <c r="W31" s="1">
        <f t="shared" si="3"/>
        <v>3.5081919389336393</v>
      </c>
      <c r="X31" s="1">
        <f t="shared" si="3"/>
        <v>3.7888472940483306</v>
      </c>
      <c r="Y31" s="1">
        <f t="shared" si="6"/>
        <v>4.0919550775721971</v>
      </c>
      <c r="Z31" s="1">
        <f t="shared" si="6"/>
        <v>4.4193114837779737</v>
      </c>
      <c r="AA31" s="1">
        <f t="shared" si="6"/>
        <v>4.7728564024802118</v>
      </c>
      <c r="AB31" s="1">
        <f t="shared" si="6"/>
        <v>5.1546849146786284</v>
      </c>
      <c r="AC31" s="1">
        <f t="shared" si="6"/>
        <v>5.5670597078529189</v>
      </c>
      <c r="AD31" s="1">
        <f t="shared" si="6"/>
        <v>6.0124244844811532</v>
      </c>
      <c r="AE31" s="1">
        <f t="shared" si="6"/>
        <v>0</v>
      </c>
      <c r="AF31" s="1">
        <f t="shared" si="6"/>
        <v>0</v>
      </c>
      <c r="AG31" s="1">
        <f t="shared" si="6"/>
        <v>0</v>
      </c>
      <c r="AH31" s="1">
        <f t="shared" si="6"/>
        <v>0</v>
      </c>
      <c r="AI31" s="1">
        <f t="shared" si="6"/>
        <v>0</v>
      </c>
      <c r="AJ31" s="1">
        <f t="shared" si="6"/>
        <v>0</v>
      </c>
      <c r="AK31" s="1">
        <f t="shared" si="6"/>
        <v>0</v>
      </c>
      <c r="AL31" s="1">
        <f t="shared" si="6"/>
        <v>0</v>
      </c>
    </row>
    <row r="32" spans="1:38" x14ac:dyDescent="0.45">
      <c r="A32" s="1">
        <v>2042</v>
      </c>
      <c r="B32" s="1">
        <v>234.57502913461354</v>
      </c>
      <c r="C32" s="9">
        <f t="shared" si="4"/>
        <v>-2.4623803009575784E-2</v>
      </c>
      <c r="D32" s="1">
        <v>5.8643757283653386</v>
      </c>
      <c r="E32" s="1">
        <f ca="1">+SUM(OFFSET($H32,0,A32-$A$9):OFFSET($H46,0,A32-$A$9))</f>
        <v>47.766595267321151</v>
      </c>
      <c r="F32" s="1">
        <f t="shared" ca="1" si="1"/>
        <v>282.34162440193472</v>
      </c>
      <c r="G32" s="9">
        <f t="shared" ca="1" si="5"/>
        <v>-2.3925617712732383E-2</v>
      </c>
      <c r="H32" s="1">
        <f t="shared" si="2"/>
        <v>0.99879281936239517</v>
      </c>
      <c r="I32" s="1">
        <f t="shared" si="3"/>
        <v>1.0786962449113868</v>
      </c>
      <c r="J32" s="1">
        <f t="shared" si="3"/>
        <v>1.164991944504298</v>
      </c>
      <c r="K32" s="1">
        <f t="shared" si="3"/>
        <v>1.2581913000646419</v>
      </c>
      <c r="L32" s="1">
        <f t="shared" si="3"/>
        <v>1.3588466040698131</v>
      </c>
      <c r="M32" s="1">
        <f t="shared" si="3"/>
        <v>1.4675543323953983</v>
      </c>
      <c r="N32" s="1">
        <f t="shared" si="3"/>
        <v>1.5849586789870302</v>
      </c>
      <c r="O32" s="1">
        <f t="shared" si="3"/>
        <v>1.7117553733059927</v>
      </c>
      <c r="P32" s="1">
        <f t="shared" si="3"/>
        <v>1.8486958031704721</v>
      </c>
      <c r="Q32" s="1">
        <f t="shared" si="3"/>
        <v>1.9965914674241101</v>
      </c>
      <c r="R32" s="1">
        <f t="shared" si="3"/>
        <v>2.1563187848180392</v>
      </c>
      <c r="S32" s="1">
        <f t="shared" si="3"/>
        <v>2.3288242876034824</v>
      </c>
      <c r="T32" s="1">
        <f t="shared" si="3"/>
        <v>2.5151302306117613</v>
      </c>
      <c r="U32" s="1">
        <f t="shared" si="3"/>
        <v>2.7163406490607018</v>
      </c>
      <c r="V32" s="1">
        <f t="shared" si="3"/>
        <v>2.9336479009855583</v>
      </c>
      <c r="W32" s="1">
        <f t="shared" si="3"/>
        <v>3.168339733064403</v>
      </c>
      <c r="X32" s="1">
        <f t="shared" si="3"/>
        <v>3.4218069117095555</v>
      </c>
      <c r="Y32" s="1">
        <f t="shared" si="6"/>
        <v>3.6955514646463201</v>
      </c>
      <c r="Z32" s="1">
        <f t="shared" si="6"/>
        <v>3.991195581818026</v>
      </c>
      <c r="AA32" s="1">
        <f t="shared" si="6"/>
        <v>4.3104912283634684</v>
      </c>
      <c r="AB32" s="1">
        <f t="shared" si="6"/>
        <v>4.6553305266325458</v>
      </c>
      <c r="AC32" s="1">
        <f t="shared" si="6"/>
        <v>5.0277569687631498</v>
      </c>
      <c r="AD32" s="1">
        <f t="shared" si="6"/>
        <v>5.429977526264202</v>
      </c>
      <c r="AE32" s="1">
        <f t="shared" si="6"/>
        <v>5.8643757283653386</v>
      </c>
      <c r="AF32" s="1">
        <f t="shared" si="6"/>
        <v>0</v>
      </c>
      <c r="AG32" s="1">
        <f t="shared" si="6"/>
        <v>0</v>
      </c>
      <c r="AH32" s="1">
        <f t="shared" si="6"/>
        <v>0</v>
      </c>
      <c r="AI32" s="1">
        <f t="shared" si="6"/>
        <v>0</v>
      </c>
      <c r="AJ32" s="1">
        <f t="shared" si="6"/>
        <v>0</v>
      </c>
      <c r="AK32" s="1">
        <f t="shared" si="6"/>
        <v>0</v>
      </c>
      <c r="AL32" s="1">
        <f t="shared" si="6"/>
        <v>0</v>
      </c>
    </row>
    <row r="33" spans="1:38" x14ac:dyDescent="0.45">
      <c r="A33" s="1">
        <v>2043</v>
      </c>
      <c r="B33" s="1">
        <v>228.65307888998095</v>
      </c>
      <c r="C33" s="9">
        <f t="shared" si="4"/>
        <v>-2.524544179523136E-2</v>
      </c>
      <c r="D33" s="1">
        <v>5.716326972249524</v>
      </c>
      <c r="E33" s="1">
        <f ca="1">+SUM(OFFSET($H33,0,A33-$A$9):OFFSET($H47,0,A33-$A$9))</f>
        <v>46.847749900058695</v>
      </c>
      <c r="F33" s="1">
        <f t="shared" ca="1" si="1"/>
        <v>275.50082879003963</v>
      </c>
      <c r="G33" s="9">
        <f t="shared" ca="1" si="5"/>
        <v>-2.4228788887878272E-2</v>
      </c>
      <c r="H33" s="1">
        <f t="shared" si="2"/>
        <v>0.90146097534785818</v>
      </c>
      <c r="I33" s="1">
        <f t="shared" si="3"/>
        <v>0.97357785337568681</v>
      </c>
      <c r="J33" s="1">
        <f t="shared" si="3"/>
        <v>1.0514640816457417</v>
      </c>
      <c r="K33" s="1">
        <f t="shared" si="3"/>
        <v>1.1355812081774013</v>
      </c>
      <c r="L33" s="1">
        <f t="shared" si="3"/>
        <v>1.2264277048315935</v>
      </c>
      <c r="M33" s="1">
        <f t="shared" si="3"/>
        <v>1.3245419212181209</v>
      </c>
      <c r="N33" s="1">
        <f t="shared" si="3"/>
        <v>1.4305052749155707</v>
      </c>
      <c r="O33" s="1">
        <f t="shared" si="3"/>
        <v>1.5449456969088164</v>
      </c>
      <c r="P33" s="1">
        <f t="shared" ref="P33:AL48" si="7">+IF($A33&lt;P$8,0,$D33/(1+$B$3)^($A33-P$8))</f>
        <v>1.6685413526615218</v>
      </c>
      <c r="Q33" s="1">
        <f t="shared" si="7"/>
        <v>1.8020246608744435</v>
      </c>
      <c r="R33" s="1">
        <f t="shared" si="7"/>
        <v>1.9461866337443992</v>
      </c>
      <c r="S33" s="1">
        <f t="shared" si="7"/>
        <v>2.1018815644439512</v>
      </c>
      <c r="T33" s="1">
        <f t="shared" si="7"/>
        <v>2.2700320895994675</v>
      </c>
      <c r="U33" s="1">
        <f t="shared" si="7"/>
        <v>2.4516346567674252</v>
      </c>
      <c r="V33" s="1">
        <f t="shared" si="7"/>
        <v>2.6477654293088193</v>
      </c>
      <c r="W33" s="1">
        <f t="shared" si="7"/>
        <v>2.8595866636535248</v>
      </c>
      <c r="X33" s="1">
        <f t="shared" si="7"/>
        <v>3.0883535967458071</v>
      </c>
      <c r="Y33" s="1">
        <f t="shared" si="7"/>
        <v>3.3354218844854717</v>
      </c>
      <c r="Z33" s="1">
        <f t="shared" si="7"/>
        <v>3.6022556352443096</v>
      </c>
      <c r="AA33" s="1">
        <f t="shared" si="7"/>
        <v>3.8904360860638545</v>
      </c>
      <c r="AB33" s="1">
        <f t="shared" si="7"/>
        <v>4.2016709729489632</v>
      </c>
      <c r="AC33" s="1">
        <f t="shared" si="7"/>
        <v>4.5378046507848806</v>
      </c>
      <c r="AD33" s="1">
        <f t="shared" si="7"/>
        <v>4.9008290228476712</v>
      </c>
      <c r="AE33" s="1">
        <f t="shared" si="7"/>
        <v>5.2928953446754852</v>
      </c>
      <c r="AF33" s="1">
        <f t="shared" si="7"/>
        <v>5.716326972249524</v>
      </c>
      <c r="AG33" s="1">
        <f t="shared" si="7"/>
        <v>0</v>
      </c>
      <c r="AH33" s="1">
        <f t="shared" si="7"/>
        <v>0</v>
      </c>
      <c r="AI33" s="1">
        <f t="shared" si="7"/>
        <v>0</v>
      </c>
      <c r="AJ33" s="1">
        <f t="shared" si="7"/>
        <v>0</v>
      </c>
      <c r="AK33" s="1">
        <f t="shared" si="7"/>
        <v>0</v>
      </c>
      <c r="AL33" s="1">
        <f t="shared" si="7"/>
        <v>0</v>
      </c>
    </row>
    <row r="34" spans="1:38" x14ac:dyDescent="0.45">
      <c r="A34" s="1">
        <v>2044</v>
      </c>
      <c r="B34" s="1">
        <v>222.73112864534829</v>
      </c>
      <c r="C34" s="9">
        <f t="shared" si="4"/>
        <v>-2.5899280575539807E-2</v>
      </c>
      <c r="D34" s="1">
        <v>5.5682782161337077</v>
      </c>
      <c r="E34" s="1">
        <f ca="1">+SUM(OFFSET($H34,0,A34-$A$9):OFFSET($H48,0,A34-$A$9))</f>
        <v>46.015289560020328</v>
      </c>
      <c r="F34" s="1">
        <f t="shared" ca="1" si="1"/>
        <v>268.74641820536863</v>
      </c>
      <c r="G34" s="9">
        <f t="shared" ca="1" si="5"/>
        <v>-2.4516843068441596E-2</v>
      </c>
      <c r="H34" s="1">
        <f t="shared" si="2"/>
        <v>0.81306831909205934</v>
      </c>
      <c r="I34" s="1">
        <f t="shared" ref="I34:X49" si="8">+IF($A34&lt;I$8,0,$D34/(1+$B$3)^($A34-I$8))</f>
        <v>0.87811378461942424</v>
      </c>
      <c r="J34" s="1">
        <f t="shared" si="8"/>
        <v>0.94836288738897812</v>
      </c>
      <c r="K34" s="1">
        <f t="shared" si="8"/>
        <v>1.0242319183800963</v>
      </c>
      <c r="L34" s="1">
        <f t="shared" si="8"/>
        <v>1.1061704718505043</v>
      </c>
      <c r="M34" s="1">
        <f t="shared" si="8"/>
        <v>1.1946641095985446</v>
      </c>
      <c r="N34" s="1">
        <f t="shared" si="8"/>
        <v>1.2902372383664282</v>
      </c>
      <c r="O34" s="1">
        <f t="shared" si="8"/>
        <v>1.3934562174357426</v>
      </c>
      <c r="P34" s="1">
        <f t="shared" si="8"/>
        <v>1.5049327148306022</v>
      </c>
      <c r="Q34" s="1">
        <f t="shared" si="8"/>
        <v>1.6253273320170503</v>
      </c>
      <c r="R34" s="1">
        <f t="shared" si="8"/>
        <v>1.7553535185784144</v>
      </c>
      <c r="S34" s="1">
        <f t="shared" si="8"/>
        <v>1.8957818000646876</v>
      </c>
      <c r="T34" s="1">
        <f t="shared" si="8"/>
        <v>2.0474443440698629</v>
      </c>
      <c r="U34" s="1">
        <f t="shared" si="8"/>
        <v>2.2112398915954521</v>
      </c>
      <c r="V34" s="1">
        <f t="shared" si="8"/>
        <v>2.3881390829230882</v>
      </c>
      <c r="W34" s="1">
        <f t="shared" si="8"/>
        <v>2.5791902095569355</v>
      </c>
      <c r="X34" s="1">
        <f t="shared" si="8"/>
        <v>2.7855254263214904</v>
      </c>
      <c r="Y34" s="1">
        <f t="shared" si="7"/>
        <v>3.0083674604272099</v>
      </c>
      <c r="Z34" s="1">
        <f t="shared" si="7"/>
        <v>3.2490368572613866</v>
      </c>
      <c r="AA34" s="1">
        <f t="shared" si="7"/>
        <v>3.5089598058422977</v>
      </c>
      <c r="AB34" s="1">
        <f t="shared" si="7"/>
        <v>3.7896765903096821</v>
      </c>
      <c r="AC34" s="1">
        <f t="shared" si="7"/>
        <v>4.0928507175344562</v>
      </c>
      <c r="AD34" s="1">
        <f t="shared" si="7"/>
        <v>4.4202787749372137</v>
      </c>
      <c r="AE34" s="1">
        <f t="shared" si="7"/>
        <v>4.7739010769321908</v>
      </c>
      <c r="AF34" s="1">
        <f t="shared" si="7"/>
        <v>5.1558131630867656</v>
      </c>
      <c r="AG34" s="1">
        <f t="shared" si="7"/>
        <v>5.5682782161337077</v>
      </c>
      <c r="AH34" s="1">
        <f t="shared" si="7"/>
        <v>0</v>
      </c>
      <c r="AI34" s="1">
        <f t="shared" si="7"/>
        <v>0</v>
      </c>
      <c r="AJ34" s="1">
        <f t="shared" si="7"/>
        <v>0</v>
      </c>
      <c r="AK34" s="1">
        <f t="shared" si="7"/>
        <v>0</v>
      </c>
      <c r="AL34" s="1">
        <f t="shared" si="7"/>
        <v>0</v>
      </c>
    </row>
    <row r="35" spans="1:38" x14ac:dyDescent="0.45">
      <c r="A35" s="1">
        <v>2045</v>
      </c>
      <c r="B35" s="1">
        <v>216.80917840071567</v>
      </c>
      <c r="C35" s="9">
        <f t="shared" si="4"/>
        <v>-2.6587887740029625E-2</v>
      </c>
      <c r="D35" s="1">
        <v>5.4202294600178922</v>
      </c>
      <c r="E35" s="1">
        <f ca="1">+SUM(OFFSET($H35,0,A35-$A$9):OFFSET($H49,0,A35-$A$9))</f>
        <v>45.276125049383978</v>
      </c>
      <c r="F35" s="1">
        <f t="shared" ca="1" si="1"/>
        <v>262.08530345009967</v>
      </c>
      <c r="G35" s="9">
        <f t="shared" ca="1" si="5"/>
        <v>-2.4785873611825049E-2</v>
      </c>
      <c r="H35" s="1">
        <f t="shared" si="2"/>
        <v>0.73282458323987509</v>
      </c>
      <c r="I35" s="1">
        <f t="shared" si="8"/>
        <v>0.79145054989906505</v>
      </c>
      <c r="J35" s="1">
        <f t="shared" si="8"/>
        <v>0.85476659389099041</v>
      </c>
      <c r="K35" s="1">
        <f t="shared" si="8"/>
        <v>0.92314792140226964</v>
      </c>
      <c r="L35" s="1">
        <f t="shared" si="8"/>
        <v>0.99699975511445127</v>
      </c>
      <c r="M35" s="1">
        <f t="shared" si="8"/>
        <v>1.0767597355236074</v>
      </c>
      <c r="N35" s="1">
        <f t="shared" si="8"/>
        <v>1.162900514365496</v>
      </c>
      <c r="O35" s="1">
        <f t="shared" si="8"/>
        <v>1.2559325555147358</v>
      </c>
      <c r="P35" s="1">
        <f t="shared" si="8"/>
        <v>1.3564071599559147</v>
      </c>
      <c r="Q35" s="1">
        <f t="shared" si="8"/>
        <v>1.464919732752388</v>
      </c>
      <c r="R35" s="1">
        <f t="shared" si="8"/>
        <v>1.5821133113725792</v>
      </c>
      <c r="S35" s="1">
        <f t="shared" si="8"/>
        <v>1.7086823762823855</v>
      </c>
      <c r="T35" s="1">
        <f t="shared" si="8"/>
        <v>1.8453769663849764</v>
      </c>
      <c r="U35" s="1">
        <f t="shared" si="8"/>
        <v>1.9930071236957749</v>
      </c>
      <c r="V35" s="1">
        <f t="shared" si="8"/>
        <v>2.1524476935914367</v>
      </c>
      <c r="W35" s="1">
        <f t="shared" si="8"/>
        <v>2.3246435090787521</v>
      </c>
      <c r="X35" s="1">
        <f t="shared" si="8"/>
        <v>2.510614989805052</v>
      </c>
      <c r="Y35" s="1">
        <f t="shared" si="7"/>
        <v>2.7114641889894564</v>
      </c>
      <c r="Z35" s="1">
        <f t="shared" si="7"/>
        <v>2.9283813241086132</v>
      </c>
      <c r="AA35" s="1">
        <f t="shared" si="7"/>
        <v>3.1626518300373023</v>
      </c>
      <c r="AB35" s="1">
        <f t="shared" si="7"/>
        <v>3.4156639764402863</v>
      </c>
      <c r="AC35" s="1">
        <f t="shared" si="7"/>
        <v>3.6889170945555096</v>
      </c>
      <c r="AD35" s="1">
        <f t="shared" si="7"/>
        <v>3.9840304621199505</v>
      </c>
      <c r="AE35" s="1">
        <f t="shared" si="7"/>
        <v>4.3027528990895467</v>
      </c>
      <c r="AF35" s="1">
        <f t="shared" si="7"/>
        <v>4.6469731310167113</v>
      </c>
      <c r="AG35" s="1">
        <f t="shared" si="7"/>
        <v>5.0187309814980479</v>
      </c>
      <c r="AH35" s="1">
        <f t="shared" si="7"/>
        <v>5.4202294600178922</v>
      </c>
      <c r="AI35" s="1">
        <f t="shared" si="7"/>
        <v>0</v>
      </c>
      <c r="AJ35" s="1">
        <f t="shared" si="7"/>
        <v>0</v>
      </c>
      <c r="AK35" s="1">
        <f t="shared" si="7"/>
        <v>0</v>
      </c>
      <c r="AL35" s="1">
        <f t="shared" si="7"/>
        <v>0</v>
      </c>
    </row>
    <row r="36" spans="1:38" x14ac:dyDescent="0.45">
      <c r="A36" s="1">
        <v>2046</v>
      </c>
      <c r="B36" s="1">
        <v>210.8872281560831</v>
      </c>
      <c r="C36" s="9">
        <f t="shared" si="4"/>
        <v>-2.731411229135039E-2</v>
      </c>
      <c r="D36" s="1">
        <v>5.2721807039020776</v>
      </c>
      <c r="E36" s="1">
        <f ca="1">+SUM(OFFSET($H36,0,A36-$A$9):OFFSET($H50,0,A36-$A$9))</f>
        <v>44.637720034501797</v>
      </c>
      <c r="F36" s="1">
        <f t="shared" ca="1" si="1"/>
        <v>255.52494819058489</v>
      </c>
      <c r="G36" s="9">
        <f t="shared" ca="1" si="5"/>
        <v>-2.5031374034156229E-2</v>
      </c>
      <c r="H36" s="1">
        <f t="shared" si="2"/>
        <v>0.66000752804018425</v>
      </c>
      <c r="I36" s="1">
        <f t="shared" si="8"/>
        <v>0.71280813028339907</v>
      </c>
      <c r="J36" s="1">
        <f t="shared" si="8"/>
        <v>0.76983278070607097</v>
      </c>
      <c r="K36" s="1">
        <f t="shared" si="8"/>
        <v>0.83141940316255669</v>
      </c>
      <c r="L36" s="1">
        <f t="shared" si="8"/>
        <v>0.89793295541556128</v>
      </c>
      <c r="M36" s="1">
        <f t="shared" si="8"/>
        <v>0.96976759184880623</v>
      </c>
      <c r="N36" s="1">
        <f t="shared" si="8"/>
        <v>1.0473489991967109</v>
      </c>
      <c r="O36" s="1">
        <f t="shared" si="8"/>
        <v>1.1311369191324478</v>
      </c>
      <c r="P36" s="1">
        <f t="shared" si="8"/>
        <v>1.2216278726630434</v>
      </c>
      <c r="Q36" s="1">
        <f t="shared" si="8"/>
        <v>1.3193581024760872</v>
      </c>
      <c r="R36" s="1">
        <f t="shared" si="8"/>
        <v>1.4249067506741742</v>
      </c>
      <c r="S36" s="1">
        <f t="shared" si="8"/>
        <v>1.5388992907281083</v>
      </c>
      <c r="T36" s="1">
        <f t="shared" si="8"/>
        <v>1.6620112339863569</v>
      </c>
      <c r="U36" s="1">
        <f t="shared" si="8"/>
        <v>1.7949721327052655</v>
      </c>
      <c r="V36" s="1">
        <f t="shared" si="8"/>
        <v>1.938569903321687</v>
      </c>
      <c r="W36" s="1">
        <f t="shared" si="8"/>
        <v>2.0936554955874218</v>
      </c>
      <c r="X36" s="1">
        <f t="shared" si="8"/>
        <v>2.2611479352344159</v>
      </c>
      <c r="Y36" s="1">
        <f t="shared" si="7"/>
        <v>2.4420397700531691</v>
      </c>
      <c r="Z36" s="1">
        <f t="shared" si="7"/>
        <v>2.6374029516574229</v>
      </c>
      <c r="AA36" s="1">
        <f t="shared" si="7"/>
        <v>2.8483951877900169</v>
      </c>
      <c r="AB36" s="1">
        <f t="shared" si="7"/>
        <v>3.0762668028132181</v>
      </c>
      <c r="AC36" s="1">
        <f t="shared" si="7"/>
        <v>3.3223681470382758</v>
      </c>
      <c r="AD36" s="1">
        <f t="shared" si="7"/>
        <v>3.5881575988013381</v>
      </c>
      <c r="AE36" s="1">
        <f t="shared" si="7"/>
        <v>3.8752102067054452</v>
      </c>
      <c r="AF36" s="1">
        <f t="shared" si="7"/>
        <v>4.1852270232418816</v>
      </c>
      <c r="AG36" s="1">
        <f t="shared" si="7"/>
        <v>4.5200451851012318</v>
      </c>
      <c r="AH36" s="1">
        <f t="shared" si="7"/>
        <v>4.881648799909331</v>
      </c>
      <c r="AI36" s="1">
        <f t="shared" si="7"/>
        <v>5.2721807039020776</v>
      </c>
      <c r="AJ36" s="1">
        <f t="shared" si="7"/>
        <v>0</v>
      </c>
      <c r="AK36" s="1">
        <f t="shared" si="7"/>
        <v>0</v>
      </c>
      <c r="AL36" s="1">
        <f t="shared" si="7"/>
        <v>0</v>
      </c>
    </row>
    <row r="37" spans="1:38" x14ac:dyDescent="0.45">
      <c r="A37" s="1">
        <v>2047</v>
      </c>
      <c r="B37" s="1">
        <v>204.9652779114505</v>
      </c>
      <c r="C37" s="9">
        <f t="shared" si="4"/>
        <v>-2.808112324492984E-2</v>
      </c>
      <c r="D37" s="1">
        <v>5.124131947786263</v>
      </c>
      <c r="E37" s="1">
        <f ca="1">+SUM(OFFSET($H37,0,A37-$A$9):OFFSET($H51,0,A37-$A$9))</f>
        <v>44.108135275034122</v>
      </c>
      <c r="F37" s="1">
        <f t="shared" ca="1" si="1"/>
        <v>249.07341318648463</v>
      </c>
      <c r="G37" s="9">
        <f t="shared" ca="1" si="5"/>
        <v>-2.5248160893034832E-2</v>
      </c>
      <c r="H37" s="1">
        <f t="shared" si="2"/>
        <v>0.59395719935435787</v>
      </c>
      <c r="I37" s="1">
        <f t="shared" si="8"/>
        <v>0.64147377530270644</v>
      </c>
      <c r="J37" s="1">
        <f t="shared" si="8"/>
        <v>0.69279167732692304</v>
      </c>
      <c r="K37" s="1">
        <f t="shared" si="8"/>
        <v>0.74821501151307679</v>
      </c>
      <c r="L37" s="1">
        <f t="shared" si="8"/>
        <v>0.80807221243412308</v>
      </c>
      <c r="M37" s="1">
        <f t="shared" si="8"/>
        <v>0.87271798942885292</v>
      </c>
      <c r="N37" s="1">
        <f t="shared" si="8"/>
        <v>0.94253542858316119</v>
      </c>
      <c r="O37" s="1">
        <f t="shared" si="8"/>
        <v>1.0179382628698141</v>
      </c>
      <c r="P37" s="1">
        <f t="shared" si="8"/>
        <v>1.0993733238993995</v>
      </c>
      <c r="Q37" s="1">
        <f t="shared" si="8"/>
        <v>1.1873231898113512</v>
      </c>
      <c r="R37" s="1">
        <f t="shared" si="8"/>
        <v>1.2823090449962595</v>
      </c>
      <c r="S37" s="1">
        <f t="shared" si="8"/>
        <v>1.3848937685959604</v>
      </c>
      <c r="T37" s="1">
        <f t="shared" si="8"/>
        <v>1.4956852700836372</v>
      </c>
      <c r="U37" s="1">
        <f t="shared" si="8"/>
        <v>1.6153400916903282</v>
      </c>
      <c r="V37" s="1">
        <f t="shared" si="8"/>
        <v>1.7445672990255545</v>
      </c>
      <c r="W37" s="1">
        <f t="shared" si="8"/>
        <v>1.8841326829475993</v>
      </c>
      <c r="X37" s="1">
        <f t="shared" si="8"/>
        <v>2.0348632975834073</v>
      </c>
      <c r="Y37" s="1">
        <f t="shared" si="7"/>
        <v>2.1976523613900798</v>
      </c>
      <c r="Z37" s="1">
        <f t="shared" si="7"/>
        <v>2.3734645503012866</v>
      </c>
      <c r="AA37" s="1">
        <f t="shared" si="7"/>
        <v>2.5633417143253894</v>
      </c>
      <c r="AB37" s="1">
        <f t="shared" si="7"/>
        <v>2.7684090514714206</v>
      </c>
      <c r="AC37" s="1">
        <f t="shared" si="7"/>
        <v>2.9898817755891343</v>
      </c>
      <c r="AD37" s="1">
        <f t="shared" si="7"/>
        <v>3.2290723176362652</v>
      </c>
      <c r="AE37" s="1">
        <f t="shared" si="7"/>
        <v>3.487398103047167</v>
      </c>
      <c r="AF37" s="1">
        <f t="shared" si="7"/>
        <v>3.76638995129094</v>
      </c>
      <c r="AG37" s="1">
        <f t="shared" si="7"/>
        <v>4.0677011473942155</v>
      </c>
      <c r="AH37" s="1">
        <f t="shared" si="7"/>
        <v>4.3931172391857531</v>
      </c>
      <c r="AI37" s="1">
        <f t="shared" si="7"/>
        <v>4.7445666183206132</v>
      </c>
      <c r="AJ37" s="1">
        <f t="shared" si="7"/>
        <v>5.124131947786263</v>
      </c>
      <c r="AK37" s="1">
        <f t="shared" si="7"/>
        <v>0</v>
      </c>
      <c r="AL37" s="1">
        <f t="shared" si="7"/>
        <v>0</v>
      </c>
    </row>
    <row r="38" spans="1:38" x14ac:dyDescent="0.45">
      <c r="A38" s="1">
        <v>2048</v>
      </c>
      <c r="B38" s="1">
        <v>199.04332766681787</v>
      </c>
      <c r="C38" s="9">
        <f t="shared" si="4"/>
        <v>-2.8892455858748112E-2</v>
      </c>
      <c r="D38" s="1">
        <v>4.9760831916704475</v>
      </c>
      <c r="E38" s="1">
        <f ca="1">+SUM(OFFSET($H38,0,A38-$A$9):OFFSET($H52,0,A38-$A$9))</f>
        <v>43.696076391414117</v>
      </c>
      <c r="F38" s="1">
        <f t="shared" ca="1" si="1"/>
        <v>242.739404058232</v>
      </c>
      <c r="G38" s="9">
        <f t="shared" ca="1" si="5"/>
        <v>-2.5430289998516487E-2</v>
      </c>
      <c r="H38" s="1">
        <f t="shared" si="2"/>
        <v>0.53407066406483927</v>
      </c>
      <c r="I38" s="1">
        <f t="shared" si="8"/>
        <v>0.57679631719002644</v>
      </c>
      <c r="J38" s="1">
        <f t="shared" si="8"/>
        <v>0.62294002256522851</v>
      </c>
      <c r="K38" s="1">
        <f t="shared" si="8"/>
        <v>0.67277522437044679</v>
      </c>
      <c r="L38" s="1">
        <f t="shared" si="8"/>
        <v>0.72659724232008249</v>
      </c>
      <c r="M38" s="1">
        <f t="shared" si="8"/>
        <v>0.78472502170568925</v>
      </c>
      <c r="N38" s="1">
        <f t="shared" si="8"/>
        <v>0.84750302344214434</v>
      </c>
      <c r="O38" s="1">
        <f t="shared" si="8"/>
        <v>0.91530326531751593</v>
      </c>
      <c r="P38" s="1">
        <f t="shared" si="8"/>
        <v>0.98852752654291742</v>
      </c>
      <c r="Q38" s="1">
        <f t="shared" si="8"/>
        <v>1.0676097286663508</v>
      </c>
      <c r="R38" s="1">
        <f t="shared" si="8"/>
        <v>1.1530185069596588</v>
      </c>
      <c r="S38" s="1">
        <f t="shared" si="8"/>
        <v>1.2452599875164316</v>
      </c>
      <c r="T38" s="1">
        <f t="shared" si="8"/>
        <v>1.3448807865177463</v>
      </c>
      <c r="U38" s="1">
        <f t="shared" si="8"/>
        <v>1.4524712494391661</v>
      </c>
      <c r="V38" s="1">
        <f t="shared" si="8"/>
        <v>1.5686689493942994</v>
      </c>
      <c r="W38" s="1">
        <f t="shared" si="8"/>
        <v>1.6941624653458434</v>
      </c>
      <c r="X38" s="1">
        <f t="shared" si="8"/>
        <v>1.8296954625735111</v>
      </c>
      <c r="Y38" s="1">
        <f t="shared" si="7"/>
        <v>1.976071099579392</v>
      </c>
      <c r="Z38" s="1">
        <f t="shared" si="7"/>
        <v>2.1341567875457437</v>
      </c>
      <c r="AA38" s="1">
        <f t="shared" si="7"/>
        <v>2.3048893305494031</v>
      </c>
      <c r="AB38" s="1">
        <f t="shared" si="7"/>
        <v>2.4892804769933554</v>
      </c>
      <c r="AC38" s="1">
        <f t="shared" si="7"/>
        <v>2.6884229151528238</v>
      </c>
      <c r="AD38" s="1">
        <f t="shared" si="7"/>
        <v>2.90349674836505</v>
      </c>
      <c r="AE38" s="1">
        <f t="shared" si="7"/>
        <v>3.1357764882342538</v>
      </c>
      <c r="AF38" s="1">
        <f t="shared" si="7"/>
        <v>3.3866386072929946</v>
      </c>
      <c r="AG38" s="1">
        <f t="shared" si="7"/>
        <v>3.6575696958764343</v>
      </c>
      <c r="AH38" s="1">
        <f t="shared" si="7"/>
        <v>3.9501752715465495</v>
      </c>
      <c r="AI38" s="1">
        <f t="shared" si="7"/>
        <v>4.2661892932702736</v>
      </c>
      <c r="AJ38" s="1">
        <f t="shared" si="7"/>
        <v>4.6074844367318954</v>
      </c>
      <c r="AK38" s="1">
        <f t="shared" si="7"/>
        <v>4.9760831916704475</v>
      </c>
      <c r="AL38" s="1">
        <f t="shared" si="7"/>
        <v>0</v>
      </c>
    </row>
    <row r="39" spans="1:38" x14ac:dyDescent="0.45">
      <c r="A39" s="1">
        <v>2049</v>
      </c>
      <c r="B39" s="1">
        <v>193.1213774221853</v>
      </c>
      <c r="C39" s="9">
        <f t="shared" si="4"/>
        <v>-2.9752066115702358E-2</v>
      </c>
      <c r="D39" s="1">
        <v>4.828034435554633</v>
      </c>
      <c r="E39" s="1">
        <f ca="1">+SUM(OFFSET($H39,0,A39-$A$9):OFFSET($H53,0,A39-$A$9))</f>
        <v>43.410945453709587</v>
      </c>
      <c r="F39" s="1">
        <f t="shared" ca="1" si="1"/>
        <v>236.53232287589489</v>
      </c>
      <c r="G39" s="9">
        <f t="shared" ca="1" si="5"/>
        <v>-2.5570966553283836E-2</v>
      </c>
      <c r="H39" s="1">
        <f t="shared" si="2"/>
        <v>0.47979718366400465</v>
      </c>
      <c r="I39" s="1">
        <f t="shared" si="8"/>
        <v>0.51818095835712508</v>
      </c>
      <c r="J39" s="1">
        <f t="shared" si="8"/>
        <v>0.55963543502569513</v>
      </c>
      <c r="K39" s="1">
        <f t="shared" si="8"/>
        <v>0.6044062698277507</v>
      </c>
      <c r="L39" s="1">
        <f t="shared" si="8"/>
        <v>0.65275877141397076</v>
      </c>
      <c r="M39" s="1">
        <f t="shared" si="8"/>
        <v>0.70497947312708842</v>
      </c>
      <c r="N39" s="1">
        <f t="shared" si="8"/>
        <v>0.76137783097725553</v>
      </c>
      <c r="O39" s="1">
        <f t="shared" si="8"/>
        <v>0.82228805745543598</v>
      </c>
      <c r="P39" s="1">
        <f t="shared" si="8"/>
        <v>0.8880711020518709</v>
      </c>
      <c r="Q39" s="1">
        <f t="shared" si="8"/>
        <v>0.9591167902160207</v>
      </c>
      <c r="R39" s="1">
        <f t="shared" si="8"/>
        <v>1.0358461334333025</v>
      </c>
      <c r="S39" s="1">
        <f t="shared" si="8"/>
        <v>1.1187138241079666</v>
      </c>
      <c r="T39" s="1">
        <f t="shared" si="8"/>
        <v>1.208210930036604</v>
      </c>
      <c r="U39" s="1">
        <f t="shared" si="8"/>
        <v>1.3048678044395325</v>
      </c>
      <c r="V39" s="1">
        <f t="shared" si="8"/>
        <v>1.4092572287946952</v>
      </c>
      <c r="W39" s="1">
        <f t="shared" si="8"/>
        <v>1.5219978070982707</v>
      </c>
      <c r="X39" s="1">
        <f t="shared" si="8"/>
        <v>1.6437576316661324</v>
      </c>
      <c r="Y39" s="1">
        <f t="shared" si="7"/>
        <v>1.7752582421994234</v>
      </c>
      <c r="Z39" s="1">
        <f t="shared" si="7"/>
        <v>1.9172789015753773</v>
      </c>
      <c r="AA39" s="1">
        <f t="shared" si="7"/>
        <v>2.0706612137014075</v>
      </c>
      <c r="AB39" s="1">
        <f t="shared" si="7"/>
        <v>2.2363141107975202</v>
      </c>
      <c r="AC39" s="1">
        <f t="shared" si="7"/>
        <v>2.4152192396613219</v>
      </c>
      <c r="AD39" s="1">
        <f t="shared" si="7"/>
        <v>2.608436778834228</v>
      </c>
      <c r="AE39" s="1">
        <f t="shared" si="7"/>
        <v>2.8171117211409662</v>
      </c>
      <c r="AF39" s="1">
        <f t="shared" si="7"/>
        <v>3.0424806588322433</v>
      </c>
      <c r="AG39" s="1">
        <f t="shared" si="7"/>
        <v>3.2858791115388231</v>
      </c>
      <c r="AH39" s="1">
        <f t="shared" si="7"/>
        <v>3.5487494404619291</v>
      </c>
      <c r="AI39" s="1">
        <f t="shared" si="7"/>
        <v>3.8326493956988839</v>
      </c>
      <c r="AJ39" s="1">
        <f t="shared" si="7"/>
        <v>4.139261347354795</v>
      </c>
      <c r="AK39" s="1">
        <f t="shared" si="7"/>
        <v>4.4704022551431786</v>
      </c>
      <c r="AL39" s="1">
        <f t="shared" si="7"/>
        <v>4.828034435554633</v>
      </c>
    </row>
    <row r="40" spans="1:38" x14ac:dyDescent="0.45">
      <c r="A40" s="1">
        <v>2050</v>
      </c>
      <c r="B40" s="1">
        <v>187.19942717755288</v>
      </c>
      <c r="C40" s="9">
        <f t="shared" si="4"/>
        <v>-3.06643952299821E-2</v>
      </c>
      <c r="D40" s="1">
        <v>4.6799856794388219</v>
      </c>
      <c r="H40" s="1">
        <f t="shared" si="2"/>
        <v>0.43063378999435109</v>
      </c>
      <c r="I40" s="1">
        <f t="shared" si="8"/>
        <v>0.46508449319389927</v>
      </c>
      <c r="J40" s="1">
        <f t="shared" si="8"/>
        <v>0.50229125264941121</v>
      </c>
      <c r="K40" s="1">
        <f t="shared" si="8"/>
        <v>0.54247455286136415</v>
      </c>
      <c r="L40" s="1">
        <f t="shared" si="8"/>
        <v>0.58587251709027333</v>
      </c>
      <c r="M40" s="1">
        <f t="shared" si="8"/>
        <v>0.63274231845749518</v>
      </c>
      <c r="N40" s="1">
        <f t="shared" si="8"/>
        <v>0.68336170393409479</v>
      </c>
      <c r="O40" s="1">
        <f t="shared" si="8"/>
        <v>0.73803064024882248</v>
      </c>
      <c r="P40" s="1">
        <f t="shared" si="8"/>
        <v>0.79707309146872829</v>
      </c>
      <c r="Q40" s="1">
        <f t="shared" si="8"/>
        <v>0.86083893878622653</v>
      </c>
      <c r="R40" s="1">
        <f t="shared" si="8"/>
        <v>0.92970605388912475</v>
      </c>
      <c r="S40" s="1">
        <f t="shared" si="8"/>
        <v>1.0040825382002547</v>
      </c>
      <c r="T40" s="1">
        <f t="shared" si="8"/>
        <v>1.0844091412562751</v>
      </c>
      <c r="U40" s="1">
        <f t="shared" si="8"/>
        <v>1.1711618725567774</v>
      </c>
      <c r="V40" s="1">
        <f t="shared" si="8"/>
        <v>1.2648548223613196</v>
      </c>
      <c r="W40" s="1">
        <f t="shared" si="8"/>
        <v>1.3660432081502252</v>
      </c>
      <c r="X40" s="1">
        <f t="shared" si="8"/>
        <v>1.4753266648022432</v>
      </c>
      <c r="Y40" s="1">
        <f t="shared" si="7"/>
        <v>1.5933527979864228</v>
      </c>
      <c r="Z40" s="1">
        <f t="shared" si="7"/>
        <v>1.7208210218253368</v>
      </c>
      <c r="AA40" s="1">
        <f t="shared" si="7"/>
        <v>1.8584867035713637</v>
      </c>
      <c r="AB40" s="1">
        <f t="shared" si="7"/>
        <v>2.0071656398570732</v>
      </c>
      <c r="AC40" s="1">
        <f t="shared" si="7"/>
        <v>2.167738891045639</v>
      </c>
      <c r="AD40" s="1">
        <f t="shared" si="7"/>
        <v>2.3411580023292902</v>
      </c>
      <c r="AE40" s="1">
        <f t="shared" si="7"/>
        <v>2.5284506425156335</v>
      </c>
      <c r="AF40" s="1">
        <f t="shared" si="7"/>
        <v>2.7307266939168842</v>
      </c>
      <c r="AG40" s="1">
        <f t="shared" si="7"/>
        <v>2.949184829430235</v>
      </c>
      <c r="AH40" s="1">
        <f t="shared" si="7"/>
        <v>3.1851196157846542</v>
      </c>
      <c r="AI40" s="1">
        <f t="shared" si="7"/>
        <v>3.4399291850474265</v>
      </c>
      <c r="AJ40" s="1">
        <f t="shared" si="7"/>
        <v>3.7151235198512209</v>
      </c>
      <c r="AK40" s="1">
        <f t="shared" si="7"/>
        <v>4.012333401439319</v>
      </c>
      <c r="AL40" s="1">
        <f t="shared" si="7"/>
        <v>4.3333200735544644</v>
      </c>
    </row>
    <row r="41" spans="1:38" x14ac:dyDescent="0.45">
      <c r="A41" s="1">
        <v>2051</v>
      </c>
      <c r="B41" s="1">
        <f>+B40</f>
        <v>187.19942717755288</v>
      </c>
      <c r="C41" s="9">
        <v>0</v>
      </c>
      <c r="D41" s="1">
        <f>+D40</f>
        <v>4.6799856794388219</v>
      </c>
      <c r="H41" s="1">
        <f t="shared" si="2"/>
        <v>0.39873499073551028</v>
      </c>
      <c r="I41" s="1">
        <f t="shared" si="8"/>
        <v>0.43063378999435109</v>
      </c>
      <c r="J41" s="1">
        <f t="shared" si="8"/>
        <v>0.46508449319389927</v>
      </c>
      <c r="K41" s="1">
        <f t="shared" si="8"/>
        <v>0.50229125264941121</v>
      </c>
      <c r="L41" s="1">
        <f t="shared" si="8"/>
        <v>0.54247455286136415</v>
      </c>
      <c r="M41" s="1">
        <f t="shared" si="8"/>
        <v>0.58587251709027333</v>
      </c>
      <c r="N41" s="1">
        <f t="shared" si="8"/>
        <v>0.63274231845749518</v>
      </c>
      <c r="O41" s="1">
        <f t="shared" si="8"/>
        <v>0.68336170393409479</v>
      </c>
      <c r="P41" s="1">
        <f t="shared" si="8"/>
        <v>0.73803064024882248</v>
      </c>
      <c r="Q41" s="1">
        <f t="shared" si="8"/>
        <v>0.79707309146872829</v>
      </c>
      <c r="R41" s="1">
        <f t="shared" si="8"/>
        <v>0.86083893878622653</v>
      </c>
      <c r="S41" s="1">
        <f t="shared" si="8"/>
        <v>0.92970605388912475</v>
      </c>
      <c r="T41" s="1">
        <f t="shared" si="8"/>
        <v>1.0040825382002547</v>
      </c>
      <c r="U41" s="1">
        <f t="shared" si="8"/>
        <v>1.0844091412562751</v>
      </c>
      <c r="V41" s="1">
        <f t="shared" si="8"/>
        <v>1.1711618725567774</v>
      </c>
      <c r="W41" s="1">
        <f t="shared" si="8"/>
        <v>1.2648548223613196</v>
      </c>
      <c r="X41" s="1">
        <f t="shared" si="8"/>
        <v>1.3660432081502252</v>
      </c>
      <c r="Y41" s="1">
        <f t="shared" si="7"/>
        <v>1.4753266648022432</v>
      </c>
      <c r="Z41" s="1">
        <f t="shared" si="7"/>
        <v>1.5933527979864228</v>
      </c>
      <c r="AA41" s="1">
        <f t="shared" si="7"/>
        <v>1.7208210218253368</v>
      </c>
      <c r="AB41" s="1">
        <f t="shared" si="7"/>
        <v>1.8584867035713637</v>
      </c>
      <c r="AC41" s="1">
        <f t="shared" si="7"/>
        <v>2.0071656398570732</v>
      </c>
      <c r="AD41" s="1">
        <f t="shared" si="7"/>
        <v>2.167738891045639</v>
      </c>
      <c r="AE41" s="1">
        <f t="shared" si="7"/>
        <v>2.3411580023292902</v>
      </c>
      <c r="AF41" s="1">
        <f t="shared" si="7"/>
        <v>2.5284506425156335</v>
      </c>
      <c r="AG41" s="1">
        <f t="shared" si="7"/>
        <v>2.7307266939168842</v>
      </c>
      <c r="AH41" s="1">
        <f t="shared" si="7"/>
        <v>2.949184829430235</v>
      </c>
      <c r="AI41" s="1">
        <f t="shared" si="7"/>
        <v>3.1851196157846542</v>
      </c>
      <c r="AJ41" s="1">
        <f t="shared" si="7"/>
        <v>3.4399291850474265</v>
      </c>
      <c r="AK41" s="1">
        <f t="shared" si="7"/>
        <v>3.7151235198512209</v>
      </c>
      <c r="AL41" s="1">
        <f t="shared" si="7"/>
        <v>4.012333401439319</v>
      </c>
    </row>
    <row r="42" spans="1:38" x14ac:dyDescent="0.45">
      <c r="A42" s="1">
        <v>2052</v>
      </c>
      <c r="B42" s="1">
        <f t="shared" ref="B42:B55" si="9">+B41</f>
        <v>187.19942717755288</v>
      </c>
      <c r="C42" s="9">
        <v>0</v>
      </c>
      <c r="D42" s="1">
        <f t="shared" ref="D42:D55" si="10">+D41</f>
        <v>4.6799856794388219</v>
      </c>
      <c r="H42" s="1">
        <f t="shared" si="2"/>
        <v>0.36919906549584286</v>
      </c>
      <c r="I42" s="1">
        <f t="shared" si="8"/>
        <v>0.39873499073551028</v>
      </c>
      <c r="J42" s="1">
        <f t="shared" si="8"/>
        <v>0.43063378999435109</v>
      </c>
      <c r="K42" s="1">
        <f t="shared" si="8"/>
        <v>0.46508449319389927</v>
      </c>
      <c r="L42" s="1">
        <f t="shared" si="8"/>
        <v>0.50229125264941121</v>
      </c>
      <c r="M42" s="1">
        <f t="shared" si="8"/>
        <v>0.54247455286136415</v>
      </c>
      <c r="N42" s="1">
        <f t="shared" si="8"/>
        <v>0.58587251709027333</v>
      </c>
      <c r="O42" s="1">
        <f t="shared" si="8"/>
        <v>0.63274231845749518</v>
      </c>
      <c r="P42" s="1">
        <f t="shared" si="8"/>
        <v>0.68336170393409479</v>
      </c>
      <c r="Q42" s="1">
        <f t="shared" si="8"/>
        <v>0.73803064024882248</v>
      </c>
      <c r="R42" s="1">
        <f t="shared" si="8"/>
        <v>0.79707309146872829</v>
      </c>
      <c r="S42" s="1">
        <f t="shared" si="8"/>
        <v>0.86083893878622653</v>
      </c>
      <c r="T42" s="1">
        <f t="shared" si="8"/>
        <v>0.92970605388912475</v>
      </c>
      <c r="U42" s="1">
        <f t="shared" si="8"/>
        <v>1.0040825382002547</v>
      </c>
      <c r="V42" s="1">
        <f t="shared" si="8"/>
        <v>1.0844091412562751</v>
      </c>
      <c r="W42" s="1">
        <f t="shared" si="8"/>
        <v>1.1711618725567774</v>
      </c>
      <c r="X42" s="1">
        <f t="shared" si="8"/>
        <v>1.2648548223613196</v>
      </c>
      <c r="Y42" s="1">
        <f t="shared" si="7"/>
        <v>1.3660432081502252</v>
      </c>
      <c r="Z42" s="1">
        <f t="shared" si="7"/>
        <v>1.4753266648022432</v>
      </c>
      <c r="AA42" s="1">
        <f t="shared" si="7"/>
        <v>1.5933527979864228</v>
      </c>
      <c r="AB42" s="1">
        <f t="shared" si="7"/>
        <v>1.7208210218253368</v>
      </c>
      <c r="AC42" s="1">
        <f t="shared" si="7"/>
        <v>1.8584867035713637</v>
      </c>
      <c r="AD42" s="1">
        <f t="shared" si="7"/>
        <v>2.0071656398570732</v>
      </c>
      <c r="AE42" s="1">
        <f t="shared" si="7"/>
        <v>2.167738891045639</v>
      </c>
      <c r="AF42" s="1">
        <f t="shared" si="7"/>
        <v>2.3411580023292902</v>
      </c>
      <c r="AG42" s="1">
        <f t="shared" si="7"/>
        <v>2.5284506425156335</v>
      </c>
      <c r="AH42" s="1">
        <f t="shared" si="7"/>
        <v>2.7307266939168842</v>
      </c>
      <c r="AI42" s="1">
        <f t="shared" si="7"/>
        <v>2.949184829430235</v>
      </c>
      <c r="AJ42" s="1">
        <f t="shared" si="7"/>
        <v>3.1851196157846542</v>
      </c>
      <c r="AK42" s="1">
        <f t="shared" si="7"/>
        <v>3.4399291850474265</v>
      </c>
      <c r="AL42" s="1">
        <f t="shared" si="7"/>
        <v>3.7151235198512209</v>
      </c>
    </row>
    <row r="43" spans="1:38" x14ac:dyDescent="0.45">
      <c r="A43" s="1">
        <v>2053</v>
      </c>
      <c r="B43" s="1">
        <f t="shared" si="9"/>
        <v>187.19942717755288</v>
      </c>
      <c r="C43" s="9">
        <v>0</v>
      </c>
      <c r="D43" s="1">
        <f t="shared" si="10"/>
        <v>4.6799856794388219</v>
      </c>
      <c r="H43" s="1">
        <f t="shared" si="2"/>
        <v>0.34185098657022484</v>
      </c>
      <c r="I43" s="1">
        <f t="shared" si="8"/>
        <v>0.36919906549584286</v>
      </c>
      <c r="J43" s="1">
        <f t="shared" si="8"/>
        <v>0.39873499073551028</v>
      </c>
      <c r="K43" s="1">
        <f t="shared" si="8"/>
        <v>0.43063378999435109</v>
      </c>
      <c r="L43" s="1">
        <f t="shared" si="8"/>
        <v>0.46508449319389927</v>
      </c>
      <c r="M43" s="1">
        <f t="shared" si="8"/>
        <v>0.50229125264941121</v>
      </c>
      <c r="N43" s="1">
        <f t="shared" si="8"/>
        <v>0.54247455286136415</v>
      </c>
      <c r="O43" s="1">
        <f t="shared" si="8"/>
        <v>0.58587251709027333</v>
      </c>
      <c r="P43" s="1">
        <f t="shared" si="8"/>
        <v>0.63274231845749518</v>
      </c>
      <c r="Q43" s="1">
        <f t="shared" si="8"/>
        <v>0.68336170393409479</v>
      </c>
      <c r="R43" s="1">
        <f t="shared" si="8"/>
        <v>0.73803064024882248</v>
      </c>
      <c r="S43" s="1">
        <f t="shared" si="8"/>
        <v>0.79707309146872829</v>
      </c>
      <c r="T43" s="1">
        <f t="shared" si="8"/>
        <v>0.86083893878622653</v>
      </c>
      <c r="U43" s="1">
        <f t="shared" si="8"/>
        <v>0.92970605388912475</v>
      </c>
      <c r="V43" s="1">
        <f t="shared" si="8"/>
        <v>1.0040825382002547</v>
      </c>
      <c r="W43" s="1">
        <f t="shared" si="8"/>
        <v>1.0844091412562751</v>
      </c>
      <c r="X43" s="1">
        <f t="shared" si="8"/>
        <v>1.1711618725567774</v>
      </c>
      <c r="Y43" s="1">
        <f t="shared" si="7"/>
        <v>1.2648548223613196</v>
      </c>
      <c r="Z43" s="1">
        <f t="shared" si="7"/>
        <v>1.3660432081502252</v>
      </c>
      <c r="AA43" s="1">
        <f t="shared" si="7"/>
        <v>1.4753266648022432</v>
      </c>
      <c r="AB43" s="1">
        <f t="shared" si="7"/>
        <v>1.5933527979864228</v>
      </c>
      <c r="AC43" s="1">
        <f t="shared" si="7"/>
        <v>1.7208210218253368</v>
      </c>
      <c r="AD43" s="1">
        <f t="shared" si="7"/>
        <v>1.8584867035713637</v>
      </c>
      <c r="AE43" s="1">
        <f t="shared" si="7"/>
        <v>2.0071656398570732</v>
      </c>
      <c r="AF43" s="1">
        <f t="shared" si="7"/>
        <v>2.167738891045639</v>
      </c>
      <c r="AG43" s="1">
        <f t="shared" si="7"/>
        <v>2.3411580023292902</v>
      </c>
      <c r="AH43" s="1">
        <f t="shared" si="7"/>
        <v>2.5284506425156335</v>
      </c>
      <c r="AI43" s="1">
        <f t="shared" si="7"/>
        <v>2.7307266939168842</v>
      </c>
      <c r="AJ43" s="1">
        <f t="shared" si="7"/>
        <v>2.949184829430235</v>
      </c>
      <c r="AK43" s="1">
        <f t="shared" si="7"/>
        <v>3.1851196157846542</v>
      </c>
      <c r="AL43" s="1">
        <f t="shared" si="7"/>
        <v>3.4399291850474265</v>
      </c>
    </row>
    <row r="44" spans="1:38" x14ac:dyDescent="0.45">
      <c r="A44" s="1">
        <v>2054</v>
      </c>
      <c r="B44" s="1">
        <f t="shared" si="9"/>
        <v>187.19942717755288</v>
      </c>
      <c r="C44" s="9">
        <v>0</v>
      </c>
      <c r="D44" s="1">
        <f t="shared" si="10"/>
        <v>4.6799856794388219</v>
      </c>
      <c r="H44" s="1">
        <f t="shared" si="2"/>
        <v>0.31652869126872668</v>
      </c>
      <c r="I44" s="1">
        <f t="shared" si="8"/>
        <v>0.34185098657022484</v>
      </c>
      <c r="J44" s="1">
        <f t="shared" si="8"/>
        <v>0.36919906549584286</v>
      </c>
      <c r="K44" s="1">
        <f t="shared" si="8"/>
        <v>0.39873499073551028</v>
      </c>
      <c r="L44" s="1">
        <f t="shared" si="8"/>
        <v>0.43063378999435109</v>
      </c>
      <c r="M44" s="1">
        <f t="shared" si="8"/>
        <v>0.46508449319389927</v>
      </c>
      <c r="N44" s="1">
        <f t="shared" si="8"/>
        <v>0.50229125264941121</v>
      </c>
      <c r="O44" s="1">
        <f t="shared" si="8"/>
        <v>0.54247455286136415</v>
      </c>
      <c r="P44" s="1">
        <f t="shared" si="8"/>
        <v>0.58587251709027333</v>
      </c>
      <c r="Q44" s="1">
        <f t="shared" si="8"/>
        <v>0.63274231845749518</v>
      </c>
      <c r="R44" s="1">
        <f t="shared" si="8"/>
        <v>0.68336170393409479</v>
      </c>
      <c r="S44" s="1">
        <f t="shared" si="8"/>
        <v>0.73803064024882248</v>
      </c>
      <c r="T44" s="1">
        <f t="shared" si="8"/>
        <v>0.79707309146872829</v>
      </c>
      <c r="U44" s="1">
        <f t="shared" si="8"/>
        <v>0.86083893878622653</v>
      </c>
      <c r="V44" s="1">
        <f t="shared" si="8"/>
        <v>0.92970605388912475</v>
      </c>
      <c r="W44" s="1">
        <f t="shared" si="8"/>
        <v>1.0040825382002547</v>
      </c>
      <c r="X44" s="1">
        <f t="shared" si="8"/>
        <v>1.0844091412562751</v>
      </c>
      <c r="Y44" s="1">
        <f t="shared" si="7"/>
        <v>1.1711618725567774</v>
      </c>
      <c r="Z44" s="1">
        <f t="shared" si="7"/>
        <v>1.2648548223613196</v>
      </c>
      <c r="AA44" s="1">
        <f t="shared" si="7"/>
        <v>1.3660432081502252</v>
      </c>
      <c r="AB44" s="1">
        <f t="shared" si="7"/>
        <v>1.4753266648022432</v>
      </c>
      <c r="AC44" s="1">
        <f t="shared" si="7"/>
        <v>1.5933527979864228</v>
      </c>
      <c r="AD44" s="1">
        <f t="shared" si="7"/>
        <v>1.7208210218253368</v>
      </c>
      <c r="AE44" s="1">
        <f t="shared" si="7"/>
        <v>1.8584867035713637</v>
      </c>
      <c r="AF44" s="1">
        <f t="shared" si="7"/>
        <v>2.0071656398570732</v>
      </c>
      <c r="AG44" s="1">
        <f t="shared" si="7"/>
        <v>2.167738891045639</v>
      </c>
      <c r="AH44" s="1">
        <f t="shared" si="7"/>
        <v>2.3411580023292902</v>
      </c>
      <c r="AI44" s="1">
        <f t="shared" si="7"/>
        <v>2.5284506425156335</v>
      </c>
      <c r="AJ44" s="1">
        <f t="shared" si="7"/>
        <v>2.7307266939168842</v>
      </c>
      <c r="AK44" s="1">
        <f t="shared" si="7"/>
        <v>2.949184829430235</v>
      </c>
      <c r="AL44" s="1">
        <f t="shared" si="7"/>
        <v>3.1851196157846542</v>
      </c>
    </row>
    <row r="45" spans="1:38" x14ac:dyDescent="0.45">
      <c r="A45" s="1">
        <v>2055</v>
      </c>
      <c r="B45" s="1">
        <f t="shared" si="9"/>
        <v>187.19942717755288</v>
      </c>
      <c r="C45" s="9">
        <v>0</v>
      </c>
      <c r="D45" s="1">
        <f t="shared" si="10"/>
        <v>4.6799856794388219</v>
      </c>
      <c r="H45" s="1">
        <f t="shared" si="2"/>
        <v>0.29308212154511726</v>
      </c>
      <c r="I45" s="1">
        <f t="shared" si="8"/>
        <v>0.31652869126872668</v>
      </c>
      <c r="J45" s="1">
        <f t="shared" si="8"/>
        <v>0.34185098657022484</v>
      </c>
      <c r="K45" s="1">
        <f t="shared" si="8"/>
        <v>0.36919906549584286</v>
      </c>
      <c r="L45" s="1">
        <f t="shared" si="8"/>
        <v>0.39873499073551028</v>
      </c>
      <c r="M45" s="1">
        <f t="shared" si="8"/>
        <v>0.43063378999435109</v>
      </c>
      <c r="N45" s="1">
        <f t="shared" si="8"/>
        <v>0.46508449319389927</v>
      </c>
      <c r="O45" s="1">
        <f t="shared" si="8"/>
        <v>0.50229125264941121</v>
      </c>
      <c r="P45" s="1">
        <f t="shared" si="8"/>
        <v>0.54247455286136415</v>
      </c>
      <c r="Q45" s="1">
        <f t="shared" si="8"/>
        <v>0.58587251709027333</v>
      </c>
      <c r="R45" s="1">
        <f t="shared" si="8"/>
        <v>0.63274231845749518</v>
      </c>
      <c r="S45" s="1">
        <f t="shared" si="8"/>
        <v>0.68336170393409479</v>
      </c>
      <c r="T45" s="1">
        <f t="shared" si="8"/>
        <v>0.73803064024882248</v>
      </c>
      <c r="U45" s="1">
        <f t="shared" si="8"/>
        <v>0.79707309146872829</v>
      </c>
      <c r="V45" s="1">
        <f t="shared" si="8"/>
        <v>0.86083893878622653</v>
      </c>
      <c r="W45" s="1">
        <f t="shared" si="8"/>
        <v>0.92970605388912475</v>
      </c>
      <c r="X45" s="1">
        <f t="shared" si="8"/>
        <v>1.0040825382002547</v>
      </c>
      <c r="Y45" s="1">
        <f t="shared" si="7"/>
        <v>1.0844091412562751</v>
      </c>
      <c r="Z45" s="1">
        <f t="shared" si="7"/>
        <v>1.1711618725567774</v>
      </c>
      <c r="AA45" s="1">
        <f t="shared" si="7"/>
        <v>1.2648548223613196</v>
      </c>
      <c r="AB45" s="1">
        <f t="shared" si="7"/>
        <v>1.3660432081502252</v>
      </c>
      <c r="AC45" s="1">
        <f t="shared" si="7"/>
        <v>1.4753266648022432</v>
      </c>
      <c r="AD45" s="1">
        <f t="shared" si="7"/>
        <v>1.5933527979864228</v>
      </c>
      <c r="AE45" s="1">
        <f t="shared" si="7"/>
        <v>1.7208210218253368</v>
      </c>
      <c r="AF45" s="1">
        <f t="shared" si="7"/>
        <v>1.8584867035713637</v>
      </c>
      <c r="AG45" s="1">
        <f t="shared" si="7"/>
        <v>2.0071656398570732</v>
      </c>
      <c r="AH45" s="1">
        <f t="shared" si="7"/>
        <v>2.167738891045639</v>
      </c>
      <c r="AI45" s="1">
        <f t="shared" si="7"/>
        <v>2.3411580023292902</v>
      </c>
      <c r="AJ45" s="1">
        <f t="shared" si="7"/>
        <v>2.5284506425156335</v>
      </c>
      <c r="AK45" s="1">
        <f t="shared" si="7"/>
        <v>2.7307266939168842</v>
      </c>
      <c r="AL45" s="1">
        <f t="shared" si="7"/>
        <v>2.949184829430235</v>
      </c>
    </row>
    <row r="46" spans="1:38" x14ac:dyDescent="0.45">
      <c r="A46" s="1">
        <v>2056</v>
      </c>
      <c r="B46" s="1">
        <f t="shared" si="9"/>
        <v>187.19942717755288</v>
      </c>
      <c r="C46" s="9">
        <v>0</v>
      </c>
      <c r="D46" s="1">
        <f t="shared" si="10"/>
        <v>4.6799856794388219</v>
      </c>
      <c r="H46" s="1">
        <f t="shared" si="2"/>
        <v>0.27137233476399747</v>
      </c>
      <c r="I46" s="1">
        <f t="shared" si="8"/>
        <v>0.29308212154511726</v>
      </c>
      <c r="J46" s="1">
        <f t="shared" si="8"/>
        <v>0.31652869126872668</v>
      </c>
      <c r="K46" s="1">
        <f t="shared" si="8"/>
        <v>0.34185098657022484</v>
      </c>
      <c r="L46" s="1">
        <f t="shared" si="8"/>
        <v>0.36919906549584286</v>
      </c>
      <c r="M46" s="1">
        <f t="shared" si="8"/>
        <v>0.39873499073551028</v>
      </c>
      <c r="N46" s="1">
        <f t="shared" si="8"/>
        <v>0.43063378999435109</v>
      </c>
      <c r="O46" s="1">
        <f t="shared" si="8"/>
        <v>0.46508449319389927</v>
      </c>
      <c r="P46" s="1">
        <f t="shared" si="8"/>
        <v>0.50229125264941121</v>
      </c>
      <c r="Q46" s="1">
        <f t="shared" si="8"/>
        <v>0.54247455286136415</v>
      </c>
      <c r="R46" s="1">
        <f t="shared" si="8"/>
        <v>0.58587251709027333</v>
      </c>
      <c r="S46" s="1">
        <f t="shared" si="8"/>
        <v>0.63274231845749518</v>
      </c>
      <c r="T46" s="1">
        <f t="shared" si="8"/>
        <v>0.68336170393409479</v>
      </c>
      <c r="U46" s="1">
        <f t="shared" si="8"/>
        <v>0.73803064024882248</v>
      </c>
      <c r="V46" s="1">
        <f t="shared" si="8"/>
        <v>0.79707309146872829</v>
      </c>
      <c r="W46" s="1">
        <f t="shared" si="8"/>
        <v>0.86083893878622653</v>
      </c>
      <c r="X46" s="1">
        <f t="shared" si="8"/>
        <v>0.92970605388912475</v>
      </c>
      <c r="Y46" s="1">
        <f t="shared" si="7"/>
        <v>1.0040825382002547</v>
      </c>
      <c r="Z46" s="1">
        <f t="shared" si="7"/>
        <v>1.0844091412562751</v>
      </c>
      <c r="AA46" s="1">
        <f t="shared" si="7"/>
        <v>1.1711618725567774</v>
      </c>
      <c r="AB46" s="1">
        <f t="shared" si="7"/>
        <v>1.2648548223613196</v>
      </c>
      <c r="AC46" s="1">
        <f t="shared" si="7"/>
        <v>1.3660432081502252</v>
      </c>
      <c r="AD46" s="1">
        <f t="shared" si="7"/>
        <v>1.4753266648022432</v>
      </c>
      <c r="AE46" s="1">
        <f t="shared" si="7"/>
        <v>1.5933527979864228</v>
      </c>
      <c r="AF46" s="1">
        <f t="shared" si="7"/>
        <v>1.7208210218253368</v>
      </c>
      <c r="AG46" s="1">
        <f t="shared" si="7"/>
        <v>1.8584867035713637</v>
      </c>
      <c r="AH46" s="1">
        <f t="shared" si="7"/>
        <v>2.0071656398570732</v>
      </c>
      <c r="AI46" s="1">
        <f t="shared" si="7"/>
        <v>2.167738891045639</v>
      </c>
      <c r="AJ46" s="1">
        <f t="shared" si="7"/>
        <v>2.3411580023292902</v>
      </c>
      <c r="AK46" s="1">
        <f t="shared" si="7"/>
        <v>2.5284506425156335</v>
      </c>
      <c r="AL46" s="1">
        <f t="shared" si="7"/>
        <v>2.7307266939168842</v>
      </c>
    </row>
    <row r="47" spans="1:38" x14ac:dyDescent="0.45">
      <c r="A47" s="1">
        <v>2057</v>
      </c>
      <c r="B47" s="1">
        <f t="shared" si="9"/>
        <v>187.19942717755288</v>
      </c>
      <c r="C47" s="9">
        <v>0</v>
      </c>
      <c r="D47" s="1">
        <f t="shared" si="10"/>
        <v>4.6799856794388219</v>
      </c>
      <c r="H47" s="1">
        <f t="shared" si="2"/>
        <v>0.25127068033703465</v>
      </c>
      <c r="I47" s="1">
        <f t="shared" si="8"/>
        <v>0.27137233476399747</v>
      </c>
      <c r="J47" s="1">
        <f t="shared" si="8"/>
        <v>0.29308212154511726</v>
      </c>
      <c r="K47" s="1">
        <f t="shared" si="8"/>
        <v>0.31652869126872668</v>
      </c>
      <c r="L47" s="1">
        <f t="shared" si="8"/>
        <v>0.34185098657022484</v>
      </c>
      <c r="M47" s="1">
        <f t="shared" si="8"/>
        <v>0.36919906549584286</v>
      </c>
      <c r="N47" s="1">
        <f t="shared" si="8"/>
        <v>0.39873499073551028</v>
      </c>
      <c r="O47" s="1">
        <f t="shared" si="8"/>
        <v>0.43063378999435109</v>
      </c>
      <c r="P47" s="1">
        <f t="shared" si="8"/>
        <v>0.46508449319389927</v>
      </c>
      <c r="Q47" s="1">
        <f t="shared" si="8"/>
        <v>0.50229125264941121</v>
      </c>
      <c r="R47" s="1">
        <f t="shared" si="8"/>
        <v>0.54247455286136415</v>
      </c>
      <c r="S47" s="1">
        <f t="shared" si="8"/>
        <v>0.58587251709027333</v>
      </c>
      <c r="T47" s="1">
        <f t="shared" si="8"/>
        <v>0.63274231845749518</v>
      </c>
      <c r="U47" s="1">
        <f t="shared" si="8"/>
        <v>0.68336170393409479</v>
      </c>
      <c r="V47" s="1">
        <f t="shared" si="8"/>
        <v>0.73803064024882248</v>
      </c>
      <c r="W47" s="1">
        <f t="shared" si="8"/>
        <v>0.79707309146872829</v>
      </c>
      <c r="X47" s="1">
        <f t="shared" si="8"/>
        <v>0.86083893878622653</v>
      </c>
      <c r="Y47" s="1">
        <f t="shared" si="7"/>
        <v>0.92970605388912475</v>
      </c>
      <c r="Z47" s="1">
        <f t="shared" si="7"/>
        <v>1.0040825382002547</v>
      </c>
      <c r="AA47" s="1">
        <f t="shared" si="7"/>
        <v>1.0844091412562751</v>
      </c>
      <c r="AB47" s="1">
        <f t="shared" si="7"/>
        <v>1.1711618725567774</v>
      </c>
      <c r="AC47" s="1">
        <f t="shared" si="7"/>
        <v>1.2648548223613196</v>
      </c>
      <c r="AD47" s="1">
        <f t="shared" si="7"/>
        <v>1.3660432081502252</v>
      </c>
      <c r="AE47" s="1">
        <f t="shared" si="7"/>
        <v>1.4753266648022432</v>
      </c>
      <c r="AF47" s="1">
        <f t="shared" si="7"/>
        <v>1.5933527979864228</v>
      </c>
      <c r="AG47" s="1">
        <f t="shared" si="7"/>
        <v>1.7208210218253368</v>
      </c>
      <c r="AH47" s="1">
        <f t="shared" si="7"/>
        <v>1.8584867035713637</v>
      </c>
      <c r="AI47" s="1">
        <f t="shared" si="7"/>
        <v>2.0071656398570732</v>
      </c>
      <c r="AJ47" s="1">
        <f t="shared" si="7"/>
        <v>2.167738891045639</v>
      </c>
      <c r="AK47" s="1">
        <f t="shared" si="7"/>
        <v>2.3411580023292902</v>
      </c>
      <c r="AL47" s="1">
        <f t="shared" si="7"/>
        <v>2.5284506425156335</v>
      </c>
    </row>
    <row r="48" spans="1:38" x14ac:dyDescent="0.45">
      <c r="A48" s="1">
        <v>2058</v>
      </c>
      <c r="B48" s="1">
        <f t="shared" si="9"/>
        <v>187.19942717755288</v>
      </c>
      <c r="C48" s="9">
        <v>0</v>
      </c>
      <c r="D48" s="1">
        <f t="shared" si="10"/>
        <v>4.6799856794388219</v>
      </c>
      <c r="H48" s="1">
        <f t="shared" si="2"/>
        <v>0.23265803734910617</v>
      </c>
      <c r="I48" s="1">
        <f t="shared" si="8"/>
        <v>0.25127068033703465</v>
      </c>
      <c r="J48" s="1">
        <f t="shared" si="8"/>
        <v>0.27137233476399747</v>
      </c>
      <c r="K48" s="1">
        <f t="shared" si="8"/>
        <v>0.29308212154511726</v>
      </c>
      <c r="L48" s="1">
        <f t="shared" si="8"/>
        <v>0.31652869126872668</v>
      </c>
      <c r="M48" s="1">
        <f t="shared" si="8"/>
        <v>0.34185098657022484</v>
      </c>
      <c r="N48" s="1">
        <f t="shared" si="8"/>
        <v>0.36919906549584286</v>
      </c>
      <c r="O48" s="1">
        <f t="shared" si="8"/>
        <v>0.39873499073551028</v>
      </c>
      <c r="P48" s="1">
        <f t="shared" si="8"/>
        <v>0.43063378999435109</v>
      </c>
      <c r="Q48" s="1">
        <f t="shared" si="8"/>
        <v>0.46508449319389927</v>
      </c>
      <c r="R48" s="1">
        <f t="shared" si="8"/>
        <v>0.50229125264941121</v>
      </c>
      <c r="S48" s="1">
        <f t="shared" si="8"/>
        <v>0.54247455286136415</v>
      </c>
      <c r="T48" s="1">
        <f t="shared" si="8"/>
        <v>0.58587251709027333</v>
      </c>
      <c r="U48" s="1">
        <f t="shared" si="8"/>
        <v>0.63274231845749518</v>
      </c>
      <c r="V48" s="1">
        <f t="shared" si="8"/>
        <v>0.68336170393409479</v>
      </c>
      <c r="W48" s="1">
        <f t="shared" si="8"/>
        <v>0.73803064024882248</v>
      </c>
      <c r="X48" s="1">
        <f t="shared" si="8"/>
        <v>0.79707309146872829</v>
      </c>
      <c r="Y48" s="1">
        <f t="shared" si="7"/>
        <v>0.86083893878622653</v>
      </c>
      <c r="Z48" s="1">
        <f t="shared" si="7"/>
        <v>0.92970605388912475</v>
      </c>
      <c r="AA48" s="1">
        <f t="shared" si="7"/>
        <v>1.0040825382002547</v>
      </c>
      <c r="AB48" s="1">
        <f t="shared" si="7"/>
        <v>1.0844091412562751</v>
      </c>
      <c r="AC48" s="1">
        <f t="shared" si="7"/>
        <v>1.1711618725567774</v>
      </c>
      <c r="AD48" s="1">
        <f t="shared" si="7"/>
        <v>1.2648548223613196</v>
      </c>
      <c r="AE48" s="1">
        <f t="shared" si="7"/>
        <v>1.3660432081502252</v>
      </c>
      <c r="AF48" s="1">
        <f t="shared" si="7"/>
        <v>1.4753266648022432</v>
      </c>
      <c r="AG48" s="1">
        <f t="shared" si="7"/>
        <v>1.5933527979864228</v>
      </c>
      <c r="AH48" s="1">
        <f t="shared" si="7"/>
        <v>1.7208210218253368</v>
      </c>
      <c r="AI48" s="1">
        <f t="shared" si="7"/>
        <v>1.8584867035713637</v>
      </c>
      <c r="AJ48" s="1">
        <f t="shared" si="7"/>
        <v>2.0071656398570732</v>
      </c>
      <c r="AK48" s="1">
        <f t="shared" si="7"/>
        <v>2.167738891045639</v>
      </c>
      <c r="AL48" s="1">
        <f t="shared" si="7"/>
        <v>2.3411580023292902</v>
      </c>
    </row>
    <row r="49" spans="1:38" x14ac:dyDescent="0.45">
      <c r="A49" s="1">
        <v>2059</v>
      </c>
      <c r="B49" s="1">
        <f t="shared" si="9"/>
        <v>187.19942717755288</v>
      </c>
      <c r="C49" s="9">
        <v>0</v>
      </c>
      <c r="D49" s="1">
        <f t="shared" si="10"/>
        <v>4.6799856794388219</v>
      </c>
      <c r="H49" s="1">
        <f t="shared" si="2"/>
        <v>0.21542410865657977</v>
      </c>
      <c r="I49" s="1">
        <f t="shared" si="8"/>
        <v>0.23265803734910617</v>
      </c>
      <c r="J49" s="1">
        <f t="shared" si="8"/>
        <v>0.25127068033703465</v>
      </c>
      <c r="K49" s="1">
        <f t="shared" si="8"/>
        <v>0.27137233476399747</v>
      </c>
      <c r="L49" s="1">
        <f t="shared" si="8"/>
        <v>0.29308212154511726</v>
      </c>
      <c r="M49" s="1">
        <f t="shared" si="8"/>
        <v>0.31652869126872668</v>
      </c>
      <c r="N49" s="1">
        <f t="shared" si="8"/>
        <v>0.34185098657022484</v>
      </c>
      <c r="O49" s="1">
        <f t="shared" si="8"/>
        <v>0.36919906549584286</v>
      </c>
      <c r="P49" s="1">
        <f t="shared" si="8"/>
        <v>0.39873499073551028</v>
      </c>
      <c r="Q49" s="1">
        <f t="shared" si="8"/>
        <v>0.43063378999435109</v>
      </c>
      <c r="R49" s="1">
        <f t="shared" si="8"/>
        <v>0.46508449319389927</v>
      </c>
      <c r="S49" s="1">
        <f t="shared" si="8"/>
        <v>0.50229125264941121</v>
      </c>
      <c r="T49" s="1">
        <f t="shared" si="8"/>
        <v>0.54247455286136415</v>
      </c>
      <c r="U49" s="1">
        <f t="shared" si="8"/>
        <v>0.58587251709027333</v>
      </c>
      <c r="V49" s="1">
        <f t="shared" si="8"/>
        <v>0.63274231845749518</v>
      </c>
      <c r="W49" s="1">
        <f t="shared" si="8"/>
        <v>0.68336170393409479</v>
      </c>
      <c r="X49" s="1">
        <f t="shared" ref="X49:AL55" si="11">+IF($A49&lt;X$8,0,$D49/(1+$B$3)^($A49-X$8))</f>
        <v>0.73803064024882248</v>
      </c>
      <c r="Y49" s="1">
        <f t="shared" si="11"/>
        <v>0.79707309146872829</v>
      </c>
      <c r="Z49" s="1">
        <f t="shared" si="11"/>
        <v>0.86083893878622653</v>
      </c>
      <c r="AA49" s="1">
        <f t="shared" si="11"/>
        <v>0.92970605388912475</v>
      </c>
      <c r="AB49" s="1">
        <f t="shared" si="11"/>
        <v>1.0040825382002547</v>
      </c>
      <c r="AC49" s="1">
        <f t="shared" si="11"/>
        <v>1.0844091412562751</v>
      </c>
      <c r="AD49" s="1">
        <f t="shared" si="11"/>
        <v>1.1711618725567774</v>
      </c>
      <c r="AE49" s="1">
        <f t="shared" si="11"/>
        <v>1.2648548223613196</v>
      </c>
      <c r="AF49" s="1">
        <f t="shared" si="11"/>
        <v>1.3660432081502252</v>
      </c>
      <c r="AG49" s="1">
        <f t="shared" si="11"/>
        <v>1.4753266648022432</v>
      </c>
      <c r="AH49" s="1">
        <f t="shared" si="11"/>
        <v>1.5933527979864228</v>
      </c>
      <c r="AI49" s="1">
        <f t="shared" si="11"/>
        <v>1.7208210218253368</v>
      </c>
      <c r="AJ49" s="1">
        <f t="shared" si="11"/>
        <v>1.8584867035713637</v>
      </c>
      <c r="AK49" s="1">
        <f t="shared" si="11"/>
        <v>2.0071656398570732</v>
      </c>
      <c r="AL49" s="1">
        <f t="shared" si="11"/>
        <v>2.167738891045639</v>
      </c>
    </row>
    <row r="50" spans="1:38" x14ac:dyDescent="0.45">
      <c r="A50" s="1">
        <v>2060</v>
      </c>
      <c r="B50" s="1">
        <f t="shared" si="9"/>
        <v>187.19942717755288</v>
      </c>
      <c r="C50" s="9">
        <v>0</v>
      </c>
      <c r="D50" s="1">
        <f t="shared" si="10"/>
        <v>4.6799856794388219</v>
      </c>
      <c r="H50" s="1">
        <f t="shared" si="2"/>
        <v>0.19946676727461088</v>
      </c>
      <c r="I50" s="1">
        <f t="shared" ref="I50:X55" si="12">+IF($A50&lt;I$8,0,$D50/(1+$B$3)^($A50-I$8))</f>
        <v>0.21542410865657977</v>
      </c>
      <c r="J50" s="1">
        <f t="shared" si="12"/>
        <v>0.23265803734910617</v>
      </c>
      <c r="K50" s="1">
        <f t="shared" si="12"/>
        <v>0.25127068033703465</v>
      </c>
      <c r="L50" s="1">
        <f t="shared" si="12"/>
        <v>0.27137233476399747</v>
      </c>
      <c r="M50" s="1">
        <f t="shared" si="12"/>
        <v>0.29308212154511726</v>
      </c>
      <c r="N50" s="1">
        <f t="shared" si="12"/>
        <v>0.31652869126872668</v>
      </c>
      <c r="O50" s="1">
        <f t="shared" si="12"/>
        <v>0.34185098657022484</v>
      </c>
      <c r="P50" s="1">
        <f t="shared" si="12"/>
        <v>0.36919906549584286</v>
      </c>
      <c r="Q50" s="1">
        <f t="shared" si="12"/>
        <v>0.39873499073551028</v>
      </c>
      <c r="R50" s="1">
        <f t="shared" si="12"/>
        <v>0.43063378999435109</v>
      </c>
      <c r="S50" s="1">
        <f t="shared" si="12"/>
        <v>0.46508449319389927</v>
      </c>
      <c r="T50" s="1">
        <f t="shared" si="12"/>
        <v>0.50229125264941121</v>
      </c>
      <c r="U50" s="1">
        <f t="shared" si="12"/>
        <v>0.54247455286136415</v>
      </c>
      <c r="V50" s="1">
        <f t="shared" si="12"/>
        <v>0.58587251709027333</v>
      </c>
      <c r="W50" s="1">
        <f t="shared" si="12"/>
        <v>0.63274231845749518</v>
      </c>
      <c r="X50" s="1">
        <f t="shared" si="12"/>
        <v>0.68336170393409479</v>
      </c>
      <c r="Y50" s="1">
        <f t="shared" si="11"/>
        <v>0.73803064024882248</v>
      </c>
      <c r="Z50" s="1">
        <f t="shared" si="11"/>
        <v>0.79707309146872829</v>
      </c>
      <c r="AA50" s="1">
        <f t="shared" si="11"/>
        <v>0.86083893878622653</v>
      </c>
      <c r="AB50" s="1">
        <f t="shared" si="11"/>
        <v>0.92970605388912475</v>
      </c>
      <c r="AC50" s="1">
        <f t="shared" si="11"/>
        <v>1.0040825382002547</v>
      </c>
      <c r="AD50" s="1">
        <f t="shared" si="11"/>
        <v>1.0844091412562751</v>
      </c>
      <c r="AE50" s="1">
        <f t="shared" si="11"/>
        <v>1.1711618725567774</v>
      </c>
      <c r="AF50" s="1">
        <f t="shared" si="11"/>
        <v>1.2648548223613196</v>
      </c>
      <c r="AG50" s="1">
        <f t="shared" si="11"/>
        <v>1.3660432081502252</v>
      </c>
      <c r="AH50" s="1">
        <f t="shared" si="11"/>
        <v>1.4753266648022432</v>
      </c>
      <c r="AI50" s="1">
        <f t="shared" si="11"/>
        <v>1.5933527979864228</v>
      </c>
      <c r="AJ50" s="1">
        <f t="shared" si="11"/>
        <v>1.7208210218253368</v>
      </c>
      <c r="AK50" s="1">
        <f t="shared" si="11"/>
        <v>1.8584867035713637</v>
      </c>
      <c r="AL50" s="1">
        <f t="shared" si="11"/>
        <v>2.0071656398570732</v>
      </c>
    </row>
    <row r="51" spans="1:38" x14ac:dyDescent="0.45">
      <c r="A51" s="1">
        <v>2061</v>
      </c>
      <c r="B51" s="1">
        <f t="shared" si="9"/>
        <v>187.19942717755288</v>
      </c>
      <c r="C51" s="9">
        <v>0</v>
      </c>
      <c r="D51" s="1">
        <f t="shared" si="10"/>
        <v>4.6799856794388219</v>
      </c>
      <c r="H51" s="1">
        <f t="shared" si="2"/>
        <v>0.18469145118019528</v>
      </c>
      <c r="I51" s="1">
        <f t="shared" si="12"/>
        <v>0.19946676727461088</v>
      </c>
      <c r="J51" s="1">
        <f t="shared" si="12"/>
        <v>0.21542410865657977</v>
      </c>
      <c r="K51" s="1">
        <f t="shared" si="12"/>
        <v>0.23265803734910617</v>
      </c>
      <c r="L51" s="1">
        <f t="shared" si="12"/>
        <v>0.25127068033703465</v>
      </c>
      <c r="M51" s="1">
        <f t="shared" si="12"/>
        <v>0.27137233476399747</v>
      </c>
      <c r="N51" s="1">
        <f t="shared" si="12"/>
        <v>0.29308212154511726</v>
      </c>
      <c r="O51" s="1">
        <f t="shared" si="12"/>
        <v>0.31652869126872668</v>
      </c>
      <c r="P51" s="1">
        <f t="shared" si="12"/>
        <v>0.34185098657022484</v>
      </c>
      <c r="Q51" s="1">
        <f t="shared" si="12"/>
        <v>0.36919906549584286</v>
      </c>
      <c r="R51" s="1">
        <f t="shared" si="12"/>
        <v>0.39873499073551028</v>
      </c>
      <c r="S51" s="1">
        <f t="shared" si="12"/>
        <v>0.43063378999435109</v>
      </c>
      <c r="T51" s="1">
        <f t="shared" si="12"/>
        <v>0.46508449319389927</v>
      </c>
      <c r="U51" s="1">
        <f t="shared" si="12"/>
        <v>0.50229125264941121</v>
      </c>
      <c r="V51" s="1">
        <f t="shared" si="12"/>
        <v>0.54247455286136415</v>
      </c>
      <c r="W51" s="1">
        <f t="shared" si="12"/>
        <v>0.58587251709027333</v>
      </c>
      <c r="X51" s="1">
        <f t="shared" si="12"/>
        <v>0.63274231845749518</v>
      </c>
      <c r="Y51" s="1">
        <f t="shared" si="11"/>
        <v>0.68336170393409479</v>
      </c>
      <c r="Z51" s="1">
        <f t="shared" si="11"/>
        <v>0.73803064024882248</v>
      </c>
      <c r="AA51" s="1">
        <f t="shared" si="11"/>
        <v>0.79707309146872829</v>
      </c>
      <c r="AB51" s="1">
        <f t="shared" si="11"/>
        <v>0.86083893878622653</v>
      </c>
      <c r="AC51" s="1">
        <f t="shared" si="11"/>
        <v>0.92970605388912475</v>
      </c>
      <c r="AD51" s="1">
        <f t="shared" si="11"/>
        <v>1.0040825382002547</v>
      </c>
      <c r="AE51" s="1">
        <f t="shared" si="11"/>
        <v>1.0844091412562751</v>
      </c>
      <c r="AF51" s="1">
        <f t="shared" si="11"/>
        <v>1.1711618725567774</v>
      </c>
      <c r="AG51" s="1">
        <f t="shared" si="11"/>
        <v>1.2648548223613196</v>
      </c>
      <c r="AH51" s="1">
        <f t="shared" si="11"/>
        <v>1.3660432081502252</v>
      </c>
      <c r="AI51" s="1">
        <f t="shared" si="11"/>
        <v>1.4753266648022432</v>
      </c>
      <c r="AJ51" s="1">
        <f t="shared" si="11"/>
        <v>1.5933527979864228</v>
      </c>
      <c r="AK51" s="1">
        <f t="shared" si="11"/>
        <v>1.7208210218253368</v>
      </c>
      <c r="AL51" s="1">
        <f t="shared" si="11"/>
        <v>1.8584867035713637</v>
      </c>
    </row>
    <row r="52" spans="1:38" x14ac:dyDescent="0.45">
      <c r="A52" s="1">
        <v>2062</v>
      </c>
      <c r="B52" s="1">
        <f t="shared" si="9"/>
        <v>187.19942717755288</v>
      </c>
      <c r="C52" s="9">
        <v>0</v>
      </c>
      <c r="D52" s="1">
        <f t="shared" si="10"/>
        <v>4.6799856794388219</v>
      </c>
      <c r="H52" s="1">
        <f t="shared" si="2"/>
        <v>0.17101060294462525</v>
      </c>
      <c r="I52" s="1">
        <f t="shared" si="12"/>
        <v>0.18469145118019528</v>
      </c>
      <c r="J52" s="1">
        <f t="shared" si="12"/>
        <v>0.19946676727461088</v>
      </c>
      <c r="K52" s="1">
        <f t="shared" si="12"/>
        <v>0.21542410865657977</v>
      </c>
      <c r="L52" s="1">
        <f t="shared" si="12"/>
        <v>0.23265803734910617</v>
      </c>
      <c r="M52" s="1">
        <f t="shared" si="12"/>
        <v>0.25127068033703465</v>
      </c>
      <c r="N52" s="1">
        <f t="shared" si="12"/>
        <v>0.27137233476399747</v>
      </c>
      <c r="O52" s="1">
        <f t="shared" si="12"/>
        <v>0.29308212154511726</v>
      </c>
      <c r="P52" s="1">
        <f t="shared" si="12"/>
        <v>0.31652869126872668</v>
      </c>
      <c r="Q52" s="1">
        <f t="shared" si="12"/>
        <v>0.34185098657022484</v>
      </c>
      <c r="R52" s="1">
        <f t="shared" si="12"/>
        <v>0.36919906549584286</v>
      </c>
      <c r="S52" s="1">
        <f t="shared" si="12"/>
        <v>0.39873499073551028</v>
      </c>
      <c r="T52" s="1">
        <f t="shared" si="12"/>
        <v>0.43063378999435109</v>
      </c>
      <c r="U52" s="1">
        <f t="shared" si="12"/>
        <v>0.46508449319389927</v>
      </c>
      <c r="V52" s="1">
        <f t="shared" si="12"/>
        <v>0.50229125264941121</v>
      </c>
      <c r="W52" s="1">
        <f t="shared" si="12"/>
        <v>0.54247455286136415</v>
      </c>
      <c r="X52" s="1">
        <f t="shared" si="12"/>
        <v>0.58587251709027333</v>
      </c>
      <c r="Y52" s="1">
        <f t="shared" si="11"/>
        <v>0.63274231845749518</v>
      </c>
      <c r="Z52" s="1">
        <f t="shared" si="11"/>
        <v>0.68336170393409479</v>
      </c>
      <c r="AA52" s="1">
        <f t="shared" si="11"/>
        <v>0.73803064024882248</v>
      </c>
      <c r="AB52" s="1">
        <f t="shared" si="11"/>
        <v>0.79707309146872829</v>
      </c>
      <c r="AC52" s="1">
        <f t="shared" si="11"/>
        <v>0.86083893878622653</v>
      </c>
      <c r="AD52" s="1">
        <f t="shared" si="11"/>
        <v>0.92970605388912475</v>
      </c>
      <c r="AE52" s="1">
        <f t="shared" si="11"/>
        <v>1.0040825382002547</v>
      </c>
      <c r="AF52" s="1">
        <f t="shared" si="11"/>
        <v>1.0844091412562751</v>
      </c>
      <c r="AG52" s="1">
        <f t="shared" si="11"/>
        <v>1.1711618725567774</v>
      </c>
      <c r="AH52" s="1">
        <f t="shared" si="11"/>
        <v>1.2648548223613196</v>
      </c>
      <c r="AI52" s="1">
        <f t="shared" si="11"/>
        <v>1.3660432081502252</v>
      </c>
      <c r="AJ52" s="1">
        <f t="shared" si="11"/>
        <v>1.4753266648022432</v>
      </c>
      <c r="AK52" s="1">
        <f t="shared" si="11"/>
        <v>1.5933527979864228</v>
      </c>
      <c r="AL52" s="1">
        <f t="shared" si="11"/>
        <v>1.7208210218253368</v>
      </c>
    </row>
    <row r="53" spans="1:38" x14ac:dyDescent="0.45">
      <c r="A53" s="1">
        <v>2063</v>
      </c>
      <c r="B53" s="1">
        <f t="shared" si="9"/>
        <v>187.19942717755288</v>
      </c>
      <c r="C53" s="9">
        <v>0</v>
      </c>
      <c r="D53" s="1">
        <f t="shared" si="10"/>
        <v>4.6799856794388219</v>
      </c>
      <c r="H53" s="1">
        <f t="shared" si="2"/>
        <v>0.15834315087465298</v>
      </c>
      <c r="I53" s="1">
        <f t="shared" si="12"/>
        <v>0.17101060294462525</v>
      </c>
      <c r="J53" s="1">
        <f t="shared" si="12"/>
        <v>0.18469145118019528</v>
      </c>
      <c r="K53" s="1">
        <f t="shared" si="12"/>
        <v>0.19946676727461088</v>
      </c>
      <c r="L53" s="1">
        <f t="shared" si="12"/>
        <v>0.21542410865657977</v>
      </c>
      <c r="M53" s="1">
        <f t="shared" si="12"/>
        <v>0.23265803734910617</v>
      </c>
      <c r="N53" s="1">
        <f t="shared" si="12"/>
        <v>0.25127068033703465</v>
      </c>
      <c r="O53" s="1">
        <f t="shared" si="12"/>
        <v>0.27137233476399747</v>
      </c>
      <c r="P53" s="1">
        <f t="shared" si="12"/>
        <v>0.29308212154511726</v>
      </c>
      <c r="Q53" s="1">
        <f t="shared" si="12"/>
        <v>0.31652869126872668</v>
      </c>
      <c r="R53" s="1">
        <f t="shared" si="12"/>
        <v>0.34185098657022484</v>
      </c>
      <c r="S53" s="1">
        <f t="shared" si="12"/>
        <v>0.36919906549584286</v>
      </c>
      <c r="T53" s="1">
        <f t="shared" si="12"/>
        <v>0.39873499073551028</v>
      </c>
      <c r="U53" s="1">
        <f t="shared" si="12"/>
        <v>0.43063378999435109</v>
      </c>
      <c r="V53" s="1">
        <f t="shared" si="12"/>
        <v>0.46508449319389927</v>
      </c>
      <c r="W53" s="1">
        <f t="shared" si="12"/>
        <v>0.50229125264941121</v>
      </c>
      <c r="X53" s="1">
        <f t="shared" si="12"/>
        <v>0.54247455286136415</v>
      </c>
      <c r="Y53" s="1">
        <f t="shared" si="11"/>
        <v>0.58587251709027333</v>
      </c>
      <c r="Z53" s="1">
        <f t="shared" si="11"/>
        <v>0.63274231845749518</v>
      </c>
      <c r="AA53" s="1">
        <f t="shared" si="11"/>
        <v>0.68336170393409479</v>
      </c>
      <c r="AB53" s="1">
        <f t="shared" si="11"/>
        <v>0.73803064024882248</v>
      </c>
      <c r="AC53" s="1">
        <f t="shared" si="11"/>
        <v>0.79707309146872829</v>
      </c>
      <c r="AD53" s="1">
        <f t="shared" si="11"/>
        <v>0.86083893878622653</v>
      </c>
      <c r="AE53" s="1">
        <f t="shared" si="11"/>
        <v>0.92970605388912475</v>
      </c>
      <c r="AF53" s="1">
        <f t="shared" si="11"/>
        <v>1.0040825382002547</v>
      </c>
      <c r="AG53" s="1">
        <f t="shared" si="11"/>
        <v>1.0844091412562751</v>
      </c>
      <c r="AH53" s="1">
        <f t="shared" si="11"/>
        <v>1.1711618725567774</v>
      </c>
      <c r="AI53" s="1">
        <f t="shared" si="11"/>
        <v>1.2648548223613196</v>
      </c>
      <c r="AJ53" s="1">
        <f t="shared" si="11"/>
        <v>1.3660432081502252</v>
      </c>
      <c r="AK53" s="1">
        <f t="shared" si="11"/>
        <v>1.4753266648022432</v>
      </c>
      <c r="AL53" s="1">
        <f t="shared" si="11"/>
        <v>1.5933527979864228</v>
      </c>
    </row>
    <row r="54" spans="1:38" x14ac:dyDescent="0.45">
      <c r="A54" s="1">
        <v>2064</v>
      </c>
      <c r="B54" s="1">
        <f t="shared" si="9"/>
        <v>187.19942717755288</v>
      </c>
      <c r="C54" s="9">
        <v>0</v>
      </c>
      <c r="D54" s="1">
        <f t="shared" si="10"/>
        <v>4.6799856794388219</v>
      </c>
      <c r="H54" s="1">
        <f t="shared" si="2"/>
        <v>0.14661402858764166</v>
      </c>
      <c r="I54" s="1">
        <f t="shared" si="12"/>
        <v>0.15834315087465298</v>
      </c>
      <c r="J54" s="1">
        <f t="shared" si="12"/>
        <v>0.17101060294462525</v>
      </c>
      <c r="K54" s="1">
        <f t="shared" si="12"/>
        <v>0.18469145118019528</v>
      </c>
      <c r="L54" s="1">
        <f t="shared" si="12"/>
        <v>0.19946676727461088</v>
      </c>
      <c r="M54" s="1">
        <f t="shared" si="12"/>
        <v>0.21542410865657977</v>
      </c>
      <c r="N54" s="1">
        <f t="shared" si="12"/>
        <v>0.23265803734910617</v>
      </c>
      <c r="O54" s="1">
        <f t="shared" si="12"/>
        <v>0.25127068033703465</v>
      </c>
      <c r="P54" s="1">
        <f t="shared" si="12"/>
        <v>0.27137233476399747</v>
      </c>
      <c r="Q54" s="1">
        <f t="shared" si="12"/>
        <v>0.29308212154511726</v>
      </c>
      <c r="R54" s="1">
        <f t="shared" si="12"/>
        <v>0.31652869126872668</v>
      </c>
      <c r="S54" s="1">
        <f t="shared" si="12"/>
        <v>0.34185098657022484</v>
      </c>
      <c r="T54" s="1">
        <f t="shared" si="12"/>
        <v>0.36919906549584286</v>
      </c>
      <c r="U54" s="1">
        <f t="shared" si="12"/>
        <v>0.39873499073551028</v>
      </c>
      <c r="V54" s="1">
        <f t="shared" si="12"/>
        <v>0.43063378999435109</v>
      </c>
      <c r="W54" s="1">
        <f t="shared" si="12"/>
        <v>0.46508449319389927</v>
      </c>
      <c r="X54" s="1">
        <f t="shared" si="12"/>
        <v>0.50229125264941121</v>
      </c>
      <c r="Y54" s="1">
        <f t="shared" si="11"/>
        <v>0.54247455286136415</v>
      </c>
      <c r="Z54" s="1">
        <f t="shared" si="11"/>
        <v>0.58587251709027333</v>
      </c>
      <c r="AA54" s="1">
        <f t="shared" si="11"/>
        <v>0.63274231845749518</v>
      </c>
      <c r="AB54" s="1">
        <f t="shared" si="11"/>
        <v>0.68336170393409479</v>
      </c>
      <c r="AC54" s="1">
        <f t="shared" si="11"/>
        <v>0.73803064024882248</v>
      </c>
      <c r="AD54" s="1">
        <f t="shared" si="11"/>
        <v>0.79707309146872829</v>
      </c>
      <c r="AE54" s="1">
        <f t="shared" si="11"/>
        <v>0.86083893878622653</v>
      </c>
      <c r="AF54" s="1">
        <f t="shared" si="11"/>
        <v>0.92970605388912475</v>
      </c>
      <c r="AG54" s="1">
        <f t="shared" si="11"/>
        <v>1.0040825382002547</v>
      </c>
      <c r="AH54" s="1">
        <f t="shared" si="11"/>
        <v>1.0844091412562751</v>
      </c>
      <c r="AI54" s="1">
        <f t="shared" si="11"/>
        <v>1.1711618725567774</v>
      </c>
      <c r="AJ54" s="1">
        <f t="shared" si="11"/>
        <v>1.2648548223613196</v>
      </c>
      <c r="AK54" s="1">
        <f t="shared" si="11"/>
        <v>1.3660432081502252</v>
      </c>
      <c r="AL54" s="1">
        <f t="shared" si="11"/>
        <v>1.4753266648022432</v>
      </c>
    </row>
    <row r="55" spans="1:38" x14ac:dyDescent="0.45">
      <c r="A55" s="1">
        <v>2065</v>
      </c>
      <c r="B55" s="1">
        <f t="shared" si="9"/>
        <v>187.19942717755288</v>
      </c>
      <c r="C55" s="9">
        <v>0</v>
      </c>
      <c r="D55" s="1">
        <f t="shared" si="10"/>
        <v>4.6799856794388219</v>
      </c>
      <c r="H55" s="1">
        <f t="shared" si="2"/>
        <v>0.13575373017374226</v>
      </c>
      <c r="I55" s="1">
        <f t="shared" si="12"/>
        <v>0.14661402858764166</v>
      </c>
      <c r="J55" s="1">
        <f t="shared" si="12"/>
        <v>0.15834315087465298</v>
      </c>
      <c r="K55" s="1">
        <f t="shared" si="12"/>
        <v>0.17101060294462525</v>
      </c>
      <c r="L55" s="1">
        <f t="shared" si="12"/>
        <v>0.18469145118019528</v>
      </c>
      <c r="M55" s="1">
        <f t="shared" si="12"/>
        <v>0.19946676727461088</v>
      </c>
      <c r="N55" s="1">
        <f t="shared" si="12"/>
        <v>0.21542410865657977</v>
      </c>
      <c r="O55" s="1">
        <f t="shared" si="12"/>
        <v>0.23265803734910617</v>
      </c>
      <c r="P55" s="1">
        <f t="shared" si="12"/>
        <v>0.25127068033703465</v>
      </c>
      <c r="Q55" s="1">
        <f t="shared" si="12"/>
        <v>0.27137233476399747</v>
      </c>
      <c r="R55" s="1">
        <f t="shared" si="12"/>
        <v>0.29308212154511726</v>
      </c>
      <c r="S55" s="1">
        <f t="shared" si="12"/>
        <v>0.31652869126872668</v>
      </c>
      <c r="T55" s="1">
        <f t="shared" si="12"/>
        <v>0.34185098657022484</v>
      </c>
      <c r="U55" s="1">
        <f t="shared" si="12"/>
        <v>0.36919906549584286</v>
      </c>
      <c r="V55" s="1">
        <f t="shared" si="12"/>
        <v>0.39873499073551028</v>
      </c>
      <c r="W55" s="1">
        <f t="shared" si="12"/>
        <v>0.43063378999435109</v>
      </c>
      <c r="X55" s="1">
        <f t="shared" si="12"/>
        <v>0.46508449319389927</v>
      </c>
      <c r="Y55" s="1">
        <f t="shared" si="11"/>
        <v>0.50229125264941121</v>
      </c>
      <c r="Z55" s="1">
        <f t="shared" si="11"/>
        <v>0.54247455286136415</v>
      </c>
      <c r="AA55" s="1">
        <f t="shared" si="11"/>
        <v>0.58587251709027333</v>
      </c>
      <c r="AB55" s="1">
        <f t="shared" si="11"/>
        <v>0.63274231845749518</v>
      </c>
      <c r="AC55" s="1">
        <f t="shared" si="11"/>
        <v>0.68336170393409479</v>
      </c>
      <c r="AD55" s="1">
        <f t="shared" si="11"/>
        <v>0.73803064024882248</v>
      </c>
      <c r="AE55" s="1">
        <f t="shared" si="11"/>
        <v>0.79707309146872829</v>
      </c>
      <c r="AF55" s="1">
        <f t="shared" si="11"/>
        <v>0.86083893878622653</v>
      </c>
      <c r="AG55" s="1">
        <f t="shared" si="11"/>
        <v>0.92970605388912475</v>
      </c>
      <c r="AH55" s="1">
        <f t="shared" si="11"/>
        <v>1.0040825382002547</v>
      </c>
      <c r="AI55" s="1">
        <f t="shared" si="11"/>
        <v>1.0844091412562751</v>
      </c>
      <c r="AJ55" s="1">
        <f t="shared" si="11"/>
        <v>1.1711618725567774</v>
      </c>
      <c r="AK55" s="1">
        <f t="shared" si="11"/>
        <v>1.2648548223613196</v>
      </c>
      <c r="AL55" s="1">
        <f t="shared" si="11"/>
        <v>1.3660432081502252</v>
      </c>
    </row>
  </sheetData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B5E48-0D4B-4310-89CF-556642947F93}">
  <dimension ref="B2:AM55"/>
  <sheetViews>
    <sheetView workbookViewId="0">
      <selection activeCell="E11" sqref="E11"/>
    </sheetView>
  </sheetViews>
  <sheetFormatPr defaultColWidth="9.15625" defaultRowHeight="11.7" x14ac:dyDescent="0.45"/>
  <cols>
    <col min="1" max="1" width="9.15625" style="1"/>
    <col min="2" max="2" width="12.68359375" style="1" bestFit="1" customWidth="1"/>
    <col min="3" max="3" width="19.68359375" style="1" bestFit="1" customWidth="1"/>
    <col min="4" max="4" width="15.15625" style="1" bestFit="1" customWidth="1"/>
    <col min="5" max="5" width="19.15625" style="1" customWidth="1"/>
    <col min="6" max="6" width="9.15625" style="1"/>
    <col min="7" max="7" width="20.15625" style="1" bestFit="1" customWidth="1"/>
    <col min="8" max="8" width="12.83984375" style="1" bestFit="1" customWidth="1"/>
    <col min="9" max="9" width="13.26171875" style="1" customWidth="1"/>
    <col min="10" max="11" width="9.15625" style="1"/>
    <col min="12" max="12" width="15.15625" style="1" bestFit="1" customWidth="1"/>
    <col min="13" max="15" width="16" style="1" bestFit="1" customWidth="1"/>
    <col min="16" max="16" width="19.68359375" style="1" bestFit="1" customWidth="1"/>
    <col min="17" max="17" width="21.15625" style="1" bestFit="1" customWidth="1"/>
    <col min="18" max="18" width="23.26171875" style="1" bestFit="1" customWidth="1"/>
    <col min="19" max="19" width="26.578125" style="1" bestFit="1" customWidth="1"/>
    <col min="20" max="20" width="28.578125" style="1" bestFit="1" customWidth="1"/>
    <col min="21" max="21" width="13.83984375" style="1" customWidth="1"/>
    <col min="22" max="16384" width="9.15625" style="1"/>
  </cols>
  <sheetData>
    <row r="2" spans="2:39" x14ac:dyDescent="0.45">
      <c r="B2" s="1" t="s">
        <v>0</v>
      </c>
      <c r="C2" s="2">
        <f>+(C40/C9)^(1/31)-1</f>
        <v>-5.0082262725677062E-2</v>
      </c>
    </row>
    <row r="3" spans="2:39" x14ac:dyDescent="0.45">
      <c r="B3" s="1" t="s">
        <v>1</v>
      </c>
      <c r="C3" s="3">
        <v>0.08</v>
      </c>
    </row>
    <row r="4" spans="2:39" x14ac:dyDescent="0.45">
      <c r="G4" s="4"/>
      <c r="H4" s="4"/>
      <c r="I4" s="4"/>
      <c r="P4" s="5"/>
      <c r="Q4" s="6"/>
      <c r="R4" s="6"/>
      <c r="S4" s="6"/>
      <c r="T4" s="6"/>
    </row>
    <row r="5" spans="2:39" x14ac:dyDescent="0.45">
      <c r="B5" s="1" t="s">
        <v>2</v>
      </c>
      <c r="C5" s="3">
        <v>-0.05</v>
      </c>
      <c r="G5" s="7"/>
      <c r="H5" s="7"/>
      <c r="I5" s="7"/>
      <c r="P5" s="4"/>
      <c r="Q5" s="4"/>
      <c r="R5" s="4"/>
      <c r="S5" s="4"/>
      <c r="T5" s="4"/>
      <c r="U5" s="4"/>
    </row>
    <row r="7" spans="2:39" x14ac:dyDescent="0.45">
      <c r="I7" s="8" t="s">
        <v>3</v>
      </c>
    </row>
    <row r="8" spans="2:39" s="8" customFormat="1" x14ac:dyDescent="0.45">
      <c r="B8" s="8" t="s">
        <v>4</v>
      </c>
      <c r="C8" s="8" t="s">
        <v>5</v>
      </c>
      <c r="D8" s="8" t="s">
        <v>6</v>
      </c>
      <c r="E8" s="8" t="s">
        <v>7</v>
      </c>
      <c r="F8" s="8" t="s">
        <v>8</v>
      </c>
      <c r="G8" s="8" t="s">
        <v>9</v>
      </c>
      <c r="H8" s="8" t="s">
        <v>10</v>
      </c>
      <c r="I8" s="8">
        <v>2019</v>
      </c>
      <c r="J8" s="8">
        <v>2020</v>
      </c>
      <c r="K8" s="8">
        <v>2021</v>
      </c>
      <c r="L8" s="8">
        <v>2022</v>
      </c>
      <c r="M8" s="8">
        <v>2023</v>
      </c>
      <c r="N8" s="8">
        <v>2024</v>
      </c>
      <c r="O8" s="8">
        <v>2025</v>
      </c>
      <c r="P8" s="8">
        <v>2026</v>
      </c>
      <c r="Q8" s="8">
        <v>2027</v>
      </c>
      <c r="R8" s="8">
        <v>2028</v>
      </c>
      <c r="S8" s="8">
        <v>2029</v>
      </c>
      <c r="T8" s="8">
        <v>2030</v>
      </c>
      <c r="U8" s="8">
        <v>2031</v>
      </c>
      <c r="V8" s="8">
        <v>2032</v>
      </c>
      <c r="W8" s="8">
        <v>2033</v>
      </c>
      <c r="X8" s="8">
        <v>2034</v>
      </c>
      <c r="Y8" s="8">
        <v>2035</v>
      </c>
      <c r="Z8" s="8">
        <v>2036</v>
      </c>
      <c r="AA8" s="8">
        <v>2037</v>
      </c>
      <c r="AB8" s="8">
        <v>2038</v>
      </c>
      <c r="AC8" s="8">
        <v>2039</v>
      </c>
      <c r="AD8" s="8">
        <v>2040</v>
      </c>
      <c r="AE8" s="8">
        <v>2041</v>
      </c>
      <c r="AF8" s="8">
        <v>2042</v>
      </c>
      <c r="AG8" s="8">
        <v>2043</v>
      </c>
      <c r="AH8" s="8">
        <v>2044</v>
      </c>
      <c r="AI8" s="8">
        <v>2045</v>
      </c>
      <c r="AJ8" s="8">
        <v>2046</v>
      </c>
      <c r="AK8" s="8">
        <v>2047</v>
      </c>
      <c r="AL8" s="8">
        <v>2048</v>
      </c>
      <c r="AM8" s="8">
        <v>2049</v>
      </c>
    </row>
    <row r="9" spans="2:39" x14ac:dyDescent="0.45">
      <c r="B9" s="1">
        <v>2019</v>
      </c>
      <c r="C9" s="1">
        <f>+'Battery cost function - central'!B9</f>
        <v>874.50482735335743</v>
      </c>
      <c r="E9" s="1">
        <f>+C9*0.025</f>
        <v>21.862620683833939</v>
      </c>
      <c r="F9" s="1">
        <f ca="1">+SUM(OFFSET($I9,0,B9-$B$9):OFFSET($I23,0,B9-$B$9))</f>
        <v>121.44579303542035</v>
      </c>
      <c r="G9" s="1">
        <f ca="1">+C9+F9</f>
        <v>995.95062038877779</v>
      </c>
      <c r="I9" s="1">
        <f>+IF($B9&lt;I$8,0,$E9/(1+$C$3)^($B9-I$8))</f>
        <v>21.862620683833939</v>
      </c>
      <c r="J9" s="1">
        <f>+IF($B9&lt;J$8,0,$E9/(1+$C$3)^($B9-J$8))</f>
        <v>0</v>
      </c>
      <c r="K9" s="1">
        <f t="shared" ref="K9:AM18" si="0">+IF($B9&lt;K$8,0,$E9/(1+$C$3)^($B9-K$8))</f>
        <v>0</v>
      </c>
      <c r="L9" s="1">
        <f t="shared" si="0"/>
        <v>0</v>
      </c>
      <c r="M9" s="1">
        <f t="shared" si="0"/>
        <v>0</v>
      </c>
      <c r="N9" s="1">
        <f t="shared" si="0"/>
        <v>0</v>
      </c>
      <c r="O9" s="1">
        <f t="shared" si="0"/>
        <v>0</v>
      </c>
      <c r="P9" s="1">
        <f t="shared" si="0"/>
        <v>0</v>
      </c>
      <c r="Q9" s="1">
        <f t="shared" si="0"/>
        <v>0</v>
      </c>
      <c r="R9" s="1">
        <f t="shared" si="0"/>
        <v>0</v>
      </c>
      <c r="S9" s="1">
        <f t="shared" si="0"/>
        <v>0</v>
      </c>
      <c r="T9" s="1">
        <f t="shared" si="0"/>
        <v>0</v>
      </c>
      <c r="U9" s="1">
        <f t="shared" si="0"/>
        <v>0</v>
      </c>
      <c r="V9" s="1">
        <f t="shared" si="0"/>
        <v>0</v>
      </c>
      <c r="W9" s="1">
        <f t="shared" si="0"/>
        <v>0</v>
      </c>
      <c r="X9" s="1">
        <f t="shared" si="0"/>
        <v>0</v>
      </c>
      <c r="Y9" s="1">
        <f t="shared" si="0"/>
        <v>0</v>
      </c>
      <c r="Z9" s="1">
        <f t="shared" si="0"/>
        <v>0</v>
      </c>
      <c r="AA9" s="1">
        <f t="shared" si="0"/>
        <v>0</v>
      </c>
      <c r="AB9" s="1">
        <f t="shared" si="0"/>
        <v>0</v>
      </c>
      <c r="AC9" s="1">
        <f t="shared" si="0"/>
        <v>0</v>
      </c>
      <c r="AD9" s="1">
        <f t="shared" si="0"/>
        <v>0</v>
      </c>
      <c r="AE9" s="1">
        <f t="shared" si="0"/>
        <v>0</v>
      </c>
      <c r="AF9" s="1">
        <f t="shared" si="0"/>
        <v>0</v>
      </c>
      <c r="AG9" s="1">
        <f t="shared" si="0"/>
        <v>0</v>
      </c>
      <c r="AH9" s="1">
        <f t="shared" si="0"/>
        <v>0</v>
      </c>
      <c r="AI9" s="1">
        <f t="shared" si="0"/>
        <v>0</v>
      </c>
      <c r="AJ9" s="1">
        <f t="shared" si="0"/>
        <v>0</v>
      </c>
      <c r="AK9" s="1">
        <f t="shared" si="0"/>
        <v>0</v>
      </c>
      <c r="AL9" s="1">
        <f t="shared" si="0"/>
        <v>0</v>
      </c>
      <c r="AM9" s="1">
        <f t="shared" si="0"/>
        <v>0</v>
      </c>
    </row>
    <row r="10" spans="2:39" x14ac:dyDescent="0.45">
      <c r="B10" s="1">
        <v>2020</v>
      </c>
      <c r="C10" s="1">
        <f>+'Battery cost function - central'!B10*(1+$C$5)</f>
        <v>735.32934389456852</v>
      </c>
      <c r="D10" s="9">
        <f>+C10/C9-1</f>
        <v>-0.15914775894376265</v>
      </c>
      <c r="E10" s="1">
        <f t="shared" ref="E10:E55" si="1">+C10*0.025</f>
        <v>18.383233597364214</v>
      </c>
      <c r="F10" s="1">
        <f ca="1">+SUM(OFFSET($I10,0,B10-$B$9):OFFSET($I24,0,B10-$B$9))</f>
        <v>109.82966476973203</v>
      </c>
      <c r="G10" s="1">
        <f t="shared" ref="G10:G39" ca="1" si="2">+C10+F10</f>
        <v>845.15900866430059</v>
      </c>
      <c r="H10" s="1">
        <f ca="1">+G10/G9-1</f>
        <v>-0.15140470685746887</v>
      </c>
      <c r="I10" s="1">
        <f t="shared" ref="I10:I55" si="3">+IF(B10&lt;I$8,0,$E10/(1+$C$3)^(B10-I$8))</f>
        <v>17.021512590152049</v>
      </c>
      <c r="J10" s="1">
        <f t="shared" ref="J10:Y33" si="4">+IF($B10&lt;J$8,0,$E10/(1+$C$3)^($B10-J$8))</f>
        <v>18.383233597364214</v>
      </c>
      <c r="K10" s="1">
        <f t="shared" si="4"/>
        <v>0</v>
      </c>
      <c r="L10" s="1">
        <f t="shared" si="4"/>
        <v>0</v>
      </c>
      <c r="M10" s="1">
        <f t="shared" si="4"/>
        <v>0</v>
      </c>
      <c r="N10" s="1">
        <f t="shared" si="4"/>
        <v>0</v>
      </c>
      <c r="O10" s="1">
        <f t="shared" si="4"/>
        <v>0</v>
      </c>
      <c r="P10" s="1">
        <f t="shared" si="4"/>
        <v>0</v>
      </c>
      <c r="Q10" s="1">
        <f t="shared" si="4"/>
        <v>0</v>
      </c>
      <c r="R10" s="1">
        <f t="shared" si="4"/>
        <v>0</v>
      </c>
      <c r="S10" s="1">
        <f t="shared" si="4"/>
        <v>0</v>
      </c>
      <c r="T10" s="1">
        <f t="shared" si="4"/>
        <v>0</v>
      </c>
      <c r="U10" s="1">
        <f t="shared" si="4"/>
        <v>0</v>
      </c>
      <c r="V10" s="1">
        <f t="shared" si="4"/>
        <v>0</v>
      </c>
      <c r="W10" s="1">
        <f t="shared" si="4"/>
        <v>0</v>
      </c>
      <c r="X10" s="1">
        <f t="shared" si="4"/>
        <v>0</v>
      </c>
      <c r="Y10" s="1">
        <f t="shared" si="4"/>
        <v>0</v>
      </c>
      <c r="Z10" s="1">
        <f t="shared" si="0"/>
        <v>0</v>
      </c>
      <c r="AA10" s="1">
        <f t="shared" si="0"/>
        <v>0</v>
      </c>
      <c r="AB10" s="1">
        <f t="shared" si="0"/>
        <v>0</v>
      </c>
      <c r="AC10" s="1">
        <f t="shared" si="0"/>
        <v>0</v>
      </c>
      <c r="AD10" s="1">
        <f t="shared" si="0"/>
        <v>0</v>
      </c>
      <c r="AE10" s="1">
        <f t="shared" si="0"/>
        <v>0</v>
      </c>
      <c r="AF10" s="1">
        <f t="shared" si="0"/>
        <v>0</v>
      </c>
      <c r="AG10" s="1">
        <f t="shared" si="0"/>
        <v>0</v>
      </c>
      <c r="AH10" s="1">
        <f t="shared" si="0"/>
        <v>0</v>
      </c>
      <c r="AI10" s="1">
        <f t="shared" si="0"/>
        <v>0</v>
      </c>
      <c r="AJ10" s="1">
        <f t="shared" si="0"/>
        <v>0</v>
      </c>
      <c r="AK10" s="1">
        <f t="shared" si="0"/>
        <v>0</v>
      </c>
      <c r="AL10" s="1">
        <f t="shared" si="0"/>
        <v>0</v>
      </c>
      <c r="AM10" s="1">
        <f t="shared" si="0"/>
        <v>0</v>
      </c>
    </row>
    <row r="11" spans="2:39" x14ac:dyDescent="0.45">
      <c r="B11" s="1">
        <v>2021</v>
      </c>
      <c r="C11" s="1">
        <f>+'Battery cost function - central'!B11*(1+$C$5)</f>
        <v>661.35024343113673</v>
      </c>
      <c r="D11" s="9">
        <f t="shared" ref="D11:D40" si="5">+C11/C10-1</f>
        <v>-0.10060675679228559</v>
      </c>
      <c r="E11" s="1">
        <f t="shared" si="1"/>
        <v>16.533756085778418</v>
      </c>
      <c r="F11" s="1">
        <f ca="1">+SUM(OFFSET($I11,0,B11-$B$9):OFFSET($I25,0,B11-$B$9))</f>
        <v>100.99409970418023</v>
      </c>
      <c r="G11" s="1">
        <f t="shared" ca="1" si="2"/>
        <v>762.34434313531699</v>
      </c>
      <c r="H11" s="1">
        <f t="shared" ref="H11:H39" ca="1" si="6">+G11/G10-1</f>
        <v>-9.7987082525292979E-2</v>
      </c>
      <c r="I11" s="1">
        <f t="shared" si="3"/>
        <v>14.175030937738697</v>
      </c>
      <c r="J11" s="1">
        <f t="shared" si="4"/>
        <v>15.309033412757794</v>
      </c>
      <c r="K11" s="1">
        <f t="shared" si="0"/>
        <v>16.533756085778418</v>
      </c>
      <c r="L11" s="1">
        <f t="shared" si="0"/>
        <v>0</v>
      </c>
      <c r="M11" s="1">
        <f t="shared" si="0"/>
        <v>0</v>
      </c>
      <c r="N11" s="1">
        <f t="shared" si="0"/>
        <v>0</v>
      </c>
      <c r="O11" s="1">
        <f t="shared" si="0"/>
        <v>0</v>
      </c>
      <c r="P11" s="1">
        <f t="shared" si="0"/>
        <v>0</v>
      </c>
      <c r="Q11" s="1">
        <f t="shared" si="0"/>
        <v>0</v>
      </c>
      <c r="R11" s="1">
        <f t="shared" si="0"/>
        <v>0</v>
      </c>
      <c r="S11" s="1">
        <f t="shared" si="0"/>
        <v>0</v>
      </c>
      <c r="T11" s="1">
        <f t="shared" si="0"/>
        <v>0</v>
      </c>
      <c r="U11" s="1">
        <f t="shared" si="0"/>
        <v>0</v>
      </c>
      <c r="V11" s="1">
        <f t="shared" si="0"/>
        <v>0</v>
      </c>
      <c r="W11" s="1">
        <f t="shared" si="0"/>
        <v>0</v>
      </c>
      <c r="X11" s="1">
        <f t="shared" si="0"/>
        <v>0</v>
      </c>
      <c r="Y11" s="1">
        <f t="shared" si="0"/>
        <v>0</v>
      </c>
      <c r="Z11" s="1">
        <f t="shared" si="0"/>
        <v>0</v>
      </c>
      <c r="AA11" s="1">
        <f t="shared" si="0"/>
        <v>0</v>
      </c>
      <c r="AB11" s="1">
        <f t="shared" si="0"/>
        <v>0</v>
      </c>
      <c r="AC11" s="1">
        <f t="shared" si="0"/>
        <v>0</v>
      </c>
      <c r="AD11" s="1">
        <f t="shared" si="0"/>
        <v>0</v>
      </c>
      <c r="AE11" s="1">
        <f t="shared" si="0"/>
        <v>0</v>
      </c>
      <c r="AF11" s="1">
        <f t="shared" si="0"/>
        <v>0</v>
      </c>
      <c r="AG11" s="1">
        <f t="shared" si="0"/>
        <v>0</v>
      </c>
      <c r="AH11" s="1">
        <f t="shared" si="0"/>
        <v>0</v>
      </c>
      <c r="AI11" s="1">
        <f t="shared" si="0"/>
        <v>0</v>
      </c>
      <c r="AJ11" s="1">
        <f t="shared" si="0"/>
        <v>0</v>
      </c>
      <c r="AK11" s="1">
        <f t="shared" si="0"/>
        <v>0</v>
      </c>
      <c r="AL11" s="1">
        <f t="shared" si="0"/>
        <v>0</v>
      </c>
      <c r="AM11" s="1">
        <f t="shared" si="0"/>
        <v>0</v>
      </c>
    </row>
    <row r="12" spans="2:39" x14ac:dyDescent="0.45">
      <c r="B12" s="1">
        <v>2022</v>
      </c>
      <c r="C12" s="1">
        <f>+'Battery cost function - central'!B12*(1+$C$5)</f>
        <v>608.84228459539429</v>
      </c>
      <c r="D12" s="9">
        <f t="shared" si="5"/>
        <v>-7.9395085066162552E-2</v>
      </c>
      <c r="E12" s="1">
        <f t="shared" si="1"/>
        <v>15.221057114884857</v>
      </c>
      <c r="F12" s="1">
        <f ca="1">+SUM(OFFSET($I12,0,B12-$B$9):OFFSET($I26,0,B12-$B$9))</f>
        <v>93.401240553901232</v>
      </c>
      <c r="G12" s="1">
        <f t="shared" ca="1" si="2"/>
        <v>702.24352514929546</v>
      </c>
      <c r="H12" s="1">
        <f t="shared" ca="1" si="6"/>
        <v>-7.8836838663802533E-2</v>
      </c>
      <c r="I12" s="1">
        <f t="shared" si="3"/>
        <v>12.082965880205043</v>
      </c>
      <c r="J12" s="1">
        <f t="shared" si="4"/>
        <v>13.049603150621447</v>
      </c>
      <c r="K12" s="1">
        <f t="shared" si="0"/>
        <v>14.093571402671163</v>
      </c>
      <c r="L12" s="1">
        <f t="shared" si="0"/>
        <v>15.221057114884857</v>
      </c>
      <c r="M12" s="1">
        <f t="shared" si="0"/>
        <v>0</v>
      </c>
      <c r="N12" s="1">
        <f t="shared" si="0"/>
        <v>0</v>
      </c>
      <c r="O12" s="1">
        <f t="shared" si="0"/>
        <v>0</v>
      </c>
      <c r="P12" s="1">
        <f t="shared" si="0"/>
        <v>0</v>
      </c>
      <c r="Q12" s="1">
        <f t="shared" si="0"/>
        <v>0</v>
      </c>
      <c r="R12" s="1">
        <f t="shared" si="0"/>
        <v>0</v>
      </c>
      <c r="S12" s="1">
        <f t="shared" si="0"/>
        <v>0</v>
      </c>
      <c r="T12" s="1">
        <f t="shared" si="0"/>
        <v>0</v>
      </c>
      <c r="U12" s="1">
        <f t="shared" si="0"/>
        <v>0</v>
      </c>
      <c r="V12" s="1">
        <f t="shared" si="0"/>
        <v>0</v>
      </c>
      <c r="W12" s="1">
        <f t="shared" si="0"/>
        <v>0</v>
      </c>
      <c r="X12" s="1">
        <f t="shared" si="0"/>
        <v>0</v>
      </c>
      <c r="Y12" s="1">
        <f t="shared" si="0"/>
        <v>0</v>
      </c>
      <c r="Z12" s="1">
        <f t="shared" si="0"/>
        <v>0</v>
      </c>
      <c r="AA12" s="1">
        <f t="shared" si="0"/>
        <v>0</v>
      </c>
      <c r="AB12" s="1">
        <f t="shared" si="0"/>
        <v>0</v>
      </c>
      <c r="AC12" s="1">
        <f t="shared" si="0"/>
        <v>0</v>
      </c>
      <c r="AD12" s="1">
        <f t="shared" si="0"/>
        <v>0</v>
      </c>
      <c r="AE12" s="1">
        <f t="shared" si="0"/>
        <v>0</v>
      </c>
      <c r="AF12" s="1">
        <f t="shared" si="0"/>
        <v>0</v>
      </c>
      <c r="AG12" s="1">
        <f t="shared" si="0"/>
        <v>0</v>
      </c>
      <c r="AH12" s="1">
        <f t="shared" si="0"/>
        <v>0</v>
      </c>
      <c r="AI12" s="1">
        <f t="shared" si="0"/>
        <v>0</v>
      </c>
      <c r="AJ12" s="1">
        <f t="shared" si="0"/>
        <v>0</v>
      </c>
      <c r="AK12" s="1">
        <f t="shared" si="0"/>
        <v>0</v>
      </c>
      <c r="AL12" s="1">
        <f t="shared" si="0"/>
        <v>0</v>
      </c>
      <c r="AM12" s="1">
        <f t="shared" si="0"/>
        <v>0</v>
      </c>
    </row>
    <row r="13" spans="2:39" x14ac:dyDescent="0.45">
      <c r="B13" s="1">
        <v>2023</v>
      </c>
      <c r="C13" s="1">
        <f>+'Battery cost function - central'!B13*(1+$C$5)</f>
        <v>556.33432575965185</v>
      </c>
      <c r="D13" s="9">
        <f t="shared" si="5"/>
        <v>-8.6242299794661248E-2</v>
      </c>
      <c r="E13" s="1">
        <f t="shared" si="1"/>
        <v>13.908358143991297</v>
      </c>
      <c r="F13" s="1">
        <f ca="1">+SUM(OFFSET($I13,0,B13-$B$9):OFFSET($I27,0,B13-$B$9))</f>
        <v>86.570782968169212</v>
      </c>
      <c r="G13" s="1">
        <f t="shared" ca="1" si="2"/>
        <v>642.90510872782102</v>
      </c>
      <c r="H13" s="1">
        <f t="shared" ca="1" si="6"/>
        <v>-8.4498346081381404E-2</v>
      </c>
      <c r="I13" s="1">
        <f t="shared" si="3"/>
        <v>10.223058439218274</v>
      </c>
      <c r="J13" s="1">
        <f t="shared" si="4"/>
        <v>11.040903114355737</v>
      </c>
      <c r="K13" s="1">
        <f t="shared" si="0"/>
        <v>11.924175363504197</v>
      </c>
      <c r="L13" s="1">
        <f t="shared" si="0"/>
        <v>12.878109392584534</v>
      </c>
      <c r="M13" s="1">
        <f t="shared" si="0"/>
        <v>13.908358143991297</v>
      </c>
      <c r="N13" s="1">
        <f t="shared" si="0"/>
        <v>0</v>
      </c>
      <c r="O13" s="1">
        <f t="shared" si="0"/>
        <v>0</v>
      </c>
      <c r="P13" s="1">
        <f t="shared" si="0"/>
        <v>0</v>
      </c>
      <c r="Q13" s="1">
        <f t="shared" si="0"/>
        <v>0</v>
      </c>
      <c r="R13" s="1">
        <f t="shared" si="0"/>
        <v>0</v>
      </c>
      <c r="S13" s="1">
        <f t="shared" si="0"/>
        <v>0</v>
      </c>
      <c r="T13" s="1">
        <f t="shared" si="0"/>
        <v>0</v>
      </c>
      <c r="U13" s="1">
        <f t="shared" si="0"/>
        <v>0</v>
      </c>
      <c r="V13" s="1">
        <f t="shared" si="0"/>
        <v>0</v>
      </c>
      <c r="W13" s="1">
        <f t="shared" si="0"/>
        <v>0</v>
      </c>
      <c r="X13" s="1">
        <f t="shared" si="0"/>
        <v>0</v>
      </c>
      <c r="Y13" s="1">
        <f t="shared" si="0"/>
        <v>0</v>
      </c>
      <c r="Z13" s="1">
        <f t="shared" si="0"/>
        <v>0</v>
      </c>
      <c r="AA13" s="1">
        <f t="shared" si="0"/>
        <v>0</v>
      </c>
      <c r="AB13" s="1">
        <f t="shared" si="0"/>
        <v>0</v>
      </c>
      <c r="AC13" s="1">
        <f t="shared" si="0"/>
        <v>0</v>
      </c>
      <c r="AD13" s="1">
        <f t="shared" si="0"/>
        <v>0</v>
      </c>
      <c r="AE13" s="1">
        <f t="shared" si="0"/>
        <v>0</v>
      </c>
      <c r="AF13" s="1">
        <f t="shared" si="0"/>
        <v>0</v>
      </c>
      <c r="AG13" s="1">
        <f t="shared" si="0"/>
        <v>0</v>
      </c>
      <c r="AH13" s="1">
        <f t="shared" si="0"/>
        <v>0</v>
      </c>
      <c r="AI13" s="1">
        <f t="shared" si="0"/>
        <v>0</v>
      </c>
      <c r="AJ13" s="1">
        <f t="shared" si="0"/>
        <v>0</v>
      </c>
      <c r="AK13" s="1">
        <f t="shared" si="0"/>
        <v>0</v>
      </c>
      <c r="AL13" s="1">
        <f t="shared" si="0"/>
        <v>0</v>
      </c>
      <c r="AM13" s="1">
        <f t="shared" si="0"/>
        <v>0</v>
      </c>
    </row>
    <row r="14" spans="2:39" x14ac:dyDescent="0.45">
      <c r="B14" s="1">
        <v>2024</v>
      </c>
      <c r="C14" s="1">
        <f>+'Battery cost function - central'!B14*(1+$C$5)</f>
        <v>503.82636692390935</v>
      </c>
      <c r="D14" s="9">
        <f t="shared" si="5"/>
        <v>-9.4382022471910298E-2</v>
      </c>
      <c r="E14" s="1">
        <f t="shared" si="1"/>
        <v>12.595659173097735</v>
      </c>
      <c r="F14" s="1">
        <f ca="1">+SUM(OFFSET($I14,0,B14-$B$9):OFFSET($I28,0,B14-$B$9))</f>
        <v>80.563719072147961</v>
      </c>
      <c r="G14" s="1">
        <f t="shared" ca="1" si="2"/>
        <v>584.39008599605734</v>
      </c>
      <c r="H14" s="1">
        <f t="shared" ca="1" si="6"/>
        <v>-9.101657762146742E-2</v>
      </c>
      <c r="I14" s="1">
        <f t="shared" si="3"/>
        <v>8.5723939887743743</v>
      </c>
      <c r="J14" s="1">
        <f t="shared" si="4"/>
        <v>9.2581855078763233</v>
      </c>
      <c r="K14" s="1">
        <f t="shared" si="0"/>
        <v>9.9988403485064303</v>
      </c>
      <c r="L14" s="1">
        <f t="shared" si="0"/>
        <v>10.798747576386946</v>
      </c>
      <c r="M14" s="1">
        <f t="shared" si="0"/>
        <v>11.662647382497902</v>
      </c>
      <c r="N14" s="1">
        <f t="shared" si="0"/>
        <v>12.595659173097735</v>
      </c>
      <c r="O14" s="1">
        <f t="shared" si="0"/>
        <v>0</v>
      </c>
      <c r="P14" s="1">
        <f t="shared" si="0"/>
        <v>0</v>
      </c>
      <c r="Q14" s="1">
        <f t="shared" si="0"/>
        <v>0</v>
      </c>
      <c r="R14" s="1">
        <f t="shared" si="0"/>
        <v>0</v>
      </c>
      <c r="S14" s="1">
        <f t="shared" si="0"/>
        <v>0</v>
      </c>
      <c r="T14" s="1">
        <f t="shared" si="0"/>
        <v>0</v>
      </c>
      <c r="U14" s="1">
        <f t="shared" si="0"/>
        <v>0</v>
      </c>
      <c r="V14" s="1">
        <f t="shared" si="0"/>
        <v>0</v>
      </c>
      <c r="W14" s="1">
        <f t="shared" si="0"/>
        <v>0</v>
      </c>
      <c r="X14" s="1">
        <f t="shared" si="0"/>
        <v>0</v>
      </c>
      <c r="Y14" s="1">
        <f t="shared" si="0"/>
        <v>0</v>
      </c>
      <c r="Z14" s="1">
        <f t="shared" si="0"/>
        <v>0</v>
      </c>
      <c r="AA14" s="1">
        <f t="shared" si="0"/>
        <v>0</v>
      </c>
      <c r="AB14" s="1">
        <f t="shared" si="0"/>
        <v>0</v>
      </c>
      <c r="AC14" s="1">
        <f t="shared" si="0"/>
        <v>0</v>
      </c>
      <c r="AD14" s="1">
        <f t="shared" si="0"/>
        <v>0</v>
      </c>
      <c r="AE14" s="1">
        <f t="shared" si="0"/>
        <v>0</v>
      </c>
      <c r="AF14" s="1">
        <f t="shared" si="0"/>
        <v>0</v>
      </c>
      <c r="AG14" s="1">
        <f t="shared" si="0"/>
        <v>0</v>
      </c>
      <c r="AH14" s="1">
        <f t="shared" si="0"/>
        <v>0</v>
      </c>
      <c r="AI14" s="1">
        <f t="shared" si="0"/>
        <v>0</v>
      </c>
      <c r="AJ14" s="1">
        <f t="shared" si="0"/>
        <v>0</v>
      </c>
      <c r="AK14" s="1">
        <f t="shared" si="0"/>
        <v>0</v>
      </c>
      <c r="AL14" s="1">
        <f t="shared" si="0"/>
        <v>0</v>
      </c>
      <c r="AM14" s="1">
        <f t="shared" si="0"/>
        <v>0</v>
      </c>
    </row>
    <row r="15" spans="2:39" x14ac:dyDescent="0.45">
      <c r="B15" s="1">
        <v>2025</v>
      </c>
      <c r="C15" s="1">
        <f>+'Battery cost function - central'!B15*(1+$C$5)</f>
        <v>451.31840808816708</v>
      </c>
      <c r="D15" s="9">
        <f t="shared" si="5"/>
        <v>-0.10421836228287817</v>
      </c>
      <c r="E15" s="1">
        <f t="shared" si="1"/>
        <v>11.282960202204178</v>
      </c>
      <c r="F15" s="1">
        <f ca="1">+SUM(OFFSET($I15,0,B15-$B$9):OFFSET($I29,0,B15-$B$9))</f>
        <v>75.445920361014331</v>
      </c>
      <c r="G15" s="1">
        <f t="shared" ca="1" si="2"/>
        <v>526.76432844918145</v>
      </c>
      <c r="H15" s="1">
        <f t="shared" ca="1" si="6"/>
        <v>-9.8608376370136863E-2</v>
      </c>
      <c r="I15" s="1">
        <f t="shared" si="3"/>
        <v>7.1101788207599252</v>
      </c>
      <c r="J15" s="1">
        <f t="shared" si="4"/>
        <v>7.6789931264207194</v>
      </c>
      <c r="K15" s="1">
        <f t="shared" si="0"/>
        <v>8.2933125765343778</v>
      </c>
      <c r="L15" s="1">
        <f t="shared" si="0"/>
        <v>8.9567775826571285</v>
      </c>
      <c r="M15" s="1">
        <f t="shared" si="0"/>
        <v>9.6733197892696996</v>
      </c>
      <c r="N15" s="1">
        <f t="shared" si="0"/>
        <v>10.447185372411274</v>
      </c>
      <c r="O15" s="1">
        <f t="shared" si="0"/>
        <v>11.282960202204178</v>
      </c>
      <c r="P15" s="1">
        <f t="shared" si="0"/>
        <v>0</v>
      </c>
      <c r="Q15" s="1">
        <f t="shared" si="0"/>
        <v>0</v>
      </c>
      <c r="R15" s="1">
        <f t="shared" si="0"/>
        <v>0</v>
      </c>
      <c r="S15" s="1">
        <f t="shared" si="0"/>
        <v>0</v>
      </c>
      <c r="T15" s="1">
        <f t="shared" si="0"/>
        <v>0</v>
      </c>
      <c r="U15" s="1">
        <f t="shared" si="0"/>
        <v>0</v>
      </c>
      <c r="V15" s="1">
        <f t="shared" si="0"/>
        <v>0</v>
      </c>
      <c r="W15" s="1">
        <f t="shared" si="0"/>
        <v>0</v>
      </c>
      <c r="X15" s="1">
        <f t="shared" si="0"/>
        <v>0</v>
      </c>
      <c r="Y15" s="1">
        <f t="shared" si="0"/>
        <v>0</v>
      </c>
      <c r="Z15" s="1">
        <f t="shared" si="0"/>
        <v>0</v>
      </c>
      <c r="AA15" s="1">
        <f t="shared" si="0"/>
        <v>0</v>
      </c>
      <c r="AB15" s="1">
        <f t="shared" si="0"/>
        <v>0</v>
      </c>
      <c r="AC15" s="1">
        <f t="shared" si="0"/>
        <v>0</v>
      </c>
      <c r="AD15" s="1">
        <f t="shared" si="0"/>
        <v>0</v>
      </c>
      <c r="AE15" s="1">
        <f t="shared" si="0"/>
        <v>0</v>
      </c>
      <c r="AF15" s="1">
        <f t="shared" si="0"/>
        <v>0</v>
      </c>
      <c r="AG15" s="1">
        <f t="shared" si="0"/>
        <v>0</v>
      </c>
      <c r="AH15" s="1">
        <f t="shared" si="0"/>
        <v>0</v>
      </c>
      <c r="AI15" s="1">
        <f t="shared" si="0"/>
        <v>0</v>
      </c>
      <c r="AJ15" s="1">
        <f t="shared" si="0"/>
        <v>0</v>
      </c>
      <c r="AK15" s="1">
        <f t="shared" si="0"/>
        <v>0</v>
      </c>
      <c r="AL15" s="1">
        <f t="shared" si="0"/>
        <v>0</v>
      </c>
      <c r="AM15" s="1">
        <f t="shared" si="0"/>
        <v>0</v>
      </c>
    </row>
    <row r="16" spans="2:39" x14ac:dyDescent="0.45">
      <c r="B16" s="1">
        <v>2026</v>
      </c>
      <c r="C16" s="1">
        <f>+'Battery cost function - central'!B16*(1+$C$5)</f>
        <v>411.31234421331573</v>
      </c>
      <c r="D16" s="9">
        <f t="shared" si="5"/>
        <v>-8.8642659279778324E-2</v>
      </c>
      <c r="E16" s="1">
        <f t="shared" si="1"/>
        <v>10.282808605332894</v>
      </c>
      <c r="F16" s="1">
        <f ca="1">+SUM(OFFSET($I16,0,B16-$B$9):OFFSET($I30,0,B16-$B$9))</f>
        <v>71.288528049559318</v>
      </c>
      <c r="G16" s="1">
        <f t="shared" ca="1" si="2"/>
        <v>482.60087226287504</v>
      </c>
      <c r="H16" s="1">
        <f t="shared" ca="1" si="6"/>
        <v>-8.3839117041819566E-2</v>
      </c>
      <c r="I16" s="1">
        <f t="shared" si="3"/>
        <v>5.999920057530562</v>
      </c>
      <c r="J16" s="1">
        <f t="shared" si="4"/>
        <v>6.4799136621330069</v>
      </c>
      <c r="K16" s="1">
        <f t="shared" si="0"/>
        <v>6.9983067551036484</v>
      </c>
      <c r="L16" s="1">
        <f t="shared" si="0"/>
        <v>7.55817129551194</v>
      </c>
      <c r="M16" s="1">
        <f t="shared" si="0"/>
        <v>8.1628249991528961</v>
      </c>
      <c r="N16" s="1">
        <f t="shared" si="0"/>
        <v>8.8158509990851286</v>
      </c>
      <c r="O16" s="1">
        <f t="shared" si="0"/>
        <v>9.5211190790119389</v>
      </c>
      <c r="P16" s="1">
        <f t="shared" si="0"/>
        <v>10.282808605332894</v>
      </c>
      <c r="Q16" s="1">
        <f t="shared" si="0"/>
        <v>0</v>
      </c>
      <c r="R16" s="1">
        <f t="shared" si="0"/>
        <v>0</v>
      </c>
      <c r="S16" s="1">
        <f t="shared" si="0"/>
        <v>0</v>
      </c>
      <c r="T16" s="1">
        <f t="shared" si="0"/>
        <v>0</v>
      </c>
      <c r="U16" s="1">
        <f t="shared" si="0"/>
        <v>0</v>
      </c>
      <c r="V16" s="1">
        <f t="shared" si="0"/>
        <v>0</v>
      </c>
      <c r="W16" s="1">
        <f t="shared" si="0"/>
        <v>0</v>
      </c>
      <c r="X16" s="1">
        <f t="shared" si="0"/>
        <v>0</v>
      </c>
      <c r="Y16" s="1">
        <f t="shared" si="0"/>
        <v>0</v>
      </c>
      <c r="Z16" s="1">
        <f t="shared" si="0"/>
        <v>0</v>
      </c>
      <c r="AA16" s="1">
        <f t="shared" si="0"/>
        <v>0</v>
      </c>
      <c r="AB16" s="1">
        <f t="shared" si="0"/>
        <v>0</v>
      </c>
      <c r="AC16" s="1">
        <f t="shared" si="0"/>
        <v>0</v>
      </c>
      <c r="AD16" s="1">
        <f t="shared" si="0"/>
        <v>0</v>
      </c>
      <c r="AE16" s="1">
        <f t="shared" si="0"/>
        <v>0</v>
      </c>
      <c r="AF16" s="1">
        <f t="shared" si="0"/>
        <v>0</v>
      </c>
      <c r="AG16" s="1">
        <f t="shared" si="0"/>
        <v>0</v>
      </c>
      <c r="AH16" s="1">
        <f t="shared" si="0"/>
        <v>0</v>
      </c>
      <c r="AI16" s="1">
        <f t="shared" si="0"/>
        <v>0</v>
      </c>
      <c r="AJ16" s="1">
        <f t="shared" si="0"/>
        <v>0</v>
      </c>
      <c r="AK16" s="1">
        <f t="shared" si="0"/>
        <v>0</v>
      </c>
      <c r="AL16" s="1">
        <f t="shared" si="0"/>
        <v>0</v>
      </c>
      <c r="AM16" s="1">
        <f t="shared" si="0"/>
        <v>0</v>
      </c>
    </row>
    <row r="17" spans="2:39" x14ac:dyDescent="0.45">
      <c r="B17" s="1">
        <v>2027</v>
      </c>
      <c r="C17" s="1">
        <f>+'Battery cost function - central'!B17*(1+$C$5)</f>
        <v>383.80817529935553</v>
      </c>
      <c r="D17" s="9">
        <f t="shared" si="5"/>
        <v>-6.6869300911853835E-2</v>
      </c>
      <c r="E17" s="1">
        <f t="shared" si="1"/>
        <v>9.5952043824838888</v>
      </c>
      <c r="F17" s="1">
        <f ca="1">+SUM(OFFSET($I17,0,B17-$B$9):OFFSET($I31,0,B17-$B$9))</f>
        <v>67.830823485813198</v>
      </c>
      <c r="G17" s="1">
        <f t="shared" ca="1" si="2"/>
        <v>451.63899878516872</v>
      </c>
      <c r="H17" s="1">
        <f t="shared" ca="1" si="6"/>
        <v>-6.4156273345567505E-2</v>
      </c>
      <c r="I17" s="1">
        <f t="shared" si="3"/>
        <v>5.1839903682930402</v>
      </c>
      <c r="J17" s="1">
        <f t="shared" si="4"/>
        <v>5.5987095977564829</v>
      </c>
      <c r="K17" s="1">
        <f t="shared" si="0"/>
        <v>6.0466063655770022</v>
      </c>
      <c r="L17" s="1">
        <f t="shared" si="0"/>
        <v>6.5303348748231631</v>
      </c>
      <c r="M17" s="1">
        <f t="shared" si="0"/>
        <v>7.0527616648090161</v>
      </c>
      <c r="N17" s="1">
        <f t="shared" si="0"/>
        <v>7.6169825979937382</v>
      </c>
      <c r="O17" s="1">
        <f t="shared" si="0"/>
        <v>8.2263412058332381</v>
      </c>
      <c r="P17" s="1">
        <f t="shared" si="0"/>
        <v>8.8844485022998967</v>
      </c>
      <c r="Q17" s="1">
        <f t="shared" si="0"/>
        <v>9.5952043824838888</v>
      </c>
      <c r="R17" s="1">
        <f t="shared" si="0"/>
        <v>0</v>
      </c>
      <c r="S17" s="1">
        <f t="shared" si="0"/>
        <v>0</v>
      </c>
      <c r="T17" s="1">
        <f t="shared" si="0"/>
        <v>0</v>
      </c>
      <c r="U17" s="1">
        <f t="shared" si="0"/>
        <v>0</v>
      </c>
      <c r="V17" s="1">
        <f t="shared" si="0"/>
        <v>0</v>
      </c>
      <c r="W17" s="1">
        <f t="shared" si="0"/>
        <v>0</v>
      </c>
      <c r="X17" s="1">
        <f t="shared" si="0"/>
        <v>0</v>
      </c>
      <c r="Y17" s="1">
        <f t="shared" si="0"/>
        <v>0</v>
      </c>
      <c r="Z17" s="1">
        <f t="shared" si="0"/>
        <v>0</v>
      </c>
      <c r="AA17" s="1">
        <f t="shared" si="0"/>
        <v>0</v>
      </c>
      <c r="AB17" s="1">
        <f t="shared" si="0"/>
        <v>0</v>
      </c>
      <c r="AC17" s="1">
        <f t="shared" si="0"/>
        <v>0</v>
      </c>
      <c r="AD17" s="1">
        <f t="shared" si="0"/>
        <v>0</v>
      </c>
      <c r="AE17" s="1">
        <f t="shared" si="0"/>
        <v>0</v>
      </c>
      <c r="AF17" s="1">
        <f t="shared" si="0"/>
        <v>0</v>
      </c>
      <c r="AG17" s="1">
        <f t="shared" si="0"/>
        <v>0</v>
      </c>
      <c r="AH17" s="1">
        <f t="shared" si="0"/>
        <v>0</v>
      </c>
      <c r="AI17" s="1">
        <f t="shared" si="0"/>
        <v>0</v>
      </c>
      <c r="AJ17" s="1">
        <f t="shared" si="0"/>
        <v>0</v>
      </c>
      <c r="AK17" s="1">
        <f t="shared" si="0"/>
        <v>0</v>
      </c>
      <c r="AL17" s="1">
        <f t="shared" si="0"/>
        <v>0</v>
      </c>
      <c r="AM17" s="1">
        <f t="shared" si="0"/>
        <v>0</v>
      </c>
    </row>
    <row r="18" spans="2:39" x14ac:dyDescent="0.45">
      <c r="B18" s="1">
        <v>2028</v>
      </c>
      <c r="C18" s="1">
        <f>+'Battery cost function - central'!B18*(1+$C$5)</f>
        <v>356.3040063853951</v>
      </c>
      <c r="D18" s="9">
        <f t="shared" si="5"/>
        <v>-7.1661237785016541E-2</v>
      </c>
      <c r="E18" s="1">
        <f t="shared" si="1"/>
        <v>8.9076001596348782</v>
      </c>
      <c r="F18" s="1">
        <f ca="1">+SUM(OFFSET($I18,0,B18-$B$9):OFFSET($I32,0,B18-$B$9))</f>
        <v>64.79123052564853</v>
      </c>
      <c r="G18" s="1">
        <f t="shared" ca="1" si="2"/>
        <v>421.09523691104363</v>
      </c>
      <c r="H18" s="1">
        <f t="shared" ca="1" si="6"/>
        <v>-6.7628707787154241E-2</v>
      </c>
      <c r="I18" s="1">
        <f t="shared" si="3"/>
        <v>4.4560177794773672</v>
      </c>
      <c r="J18" s="1">
        <f t="shared" si="4"/>
        <v>4.812499201835557</v>
      </c>
      <c r="K18" s="1">
        <f t="shared" si="0"/>
        <v>5.1974991379824012</v>
      </c>
      <c r="L18" s="1">
        <f t="shared" si="0"/>
        <v>5.6132990690209938</v>
      </c>
      <c r="M18" s="1">
        <f t="shared" si="0"/>
        <v>6.0623629945426742</v>
      </c>
      <c r="N18" s="1">
        <f t="shared" si="0"/>
        <v>6.5473520341060878</v>
      </c>
      <c r="O18" s="1">
        <f t="shared" si="0"/>
        <v>7.071140196834576</v>
      </c>
      <c r="P18" s="1">
        <f t="shared" si="0"/>
        <v>7.6368314125813423</v>
      </c>
      <c r="Q18" s="1">
        <f t="shared" si="0"/>
        <v>8.2477779255878492</v>
      </c>
      <c r="R18" s="1">
        <f t="shared" si="0"/>
        <v>8.9076001596348782</v>
      </c>
      <c r="S18" s="1">
        <f t="shared" si="0"/>
        <v>0</v>
      </c>
      <c r="T18" s="1">
        <f t="shared" ref="T18:AM32" si="7">+IF($B18&lt;T$8,0,$E18/(1+$C$3)^($B18-T$8))</f>
        <v>0</v>
      </c>
      <c r="U18" s="1">
        <f t="shared" si="7"/>
        <v>0</v>
      </c>
      <c r="V18" s="1">
        <f t="shared" si="7"/>
        <v>0</v>
      </c>
      <c r="W18" s="1">
        <f t="shared" si="7"/>
        <v>0</v>
      </c>
      <c r="X18" s="1">
        <f t="shared" si="7"/>
        <v>0</v>
      </c>
      <c r="Y18" s="1">
        <f t="shared" si="7"/>
        <v>0</v>
      </c>
      <c r="Z18" s="1">
        <f t="shared" si="7"/>
        <v>0</v>
      </c>
      <c r="AA18" s="1">
        <f t="shared" si="7"/>
        <v>0</v>
      </c>
      <c r="AB18" s="1">
        <f t="shared" si="7"/>
        <v>0</v>
      </c>
      <c r="AC18" s="1">
        <f t="shared" si="7"/>
        <v>0</v>
      </c>
      <c r="AD18" s="1">
        <f t="shared" si="7"/>
        <v>0</v>
      </c>
      <c r="AE18" s="1">
        <f t="shared" si="7"/>
        <v>0</v>
      </c>
      <c r="AF18" s="1">
        <f t="shared" si="7"/>
        <v>0</v>
      </c>
      <c r="AG18" s="1">
        <f t="shared" si="7"/>
        <v>0</v>
      </c>
      <c r="AH18" s="1">
        <f t="shared" si="7"/>
        <v>0</v>
      </c>
      <c r="AI18" s="1">
        <f t="shared" si="7"/>
        <v>0</v>
      </c>
      <c r="AJ18" s="1">
        <f t="shared" si="7"/>
        <v>0</v>
      </c>
      <c r="AK18" s="1">
        <f t="shared" si="7"/>
        <v>0</v>
      </c>
      <c r="AL18" s="1">
        <f t="shared" si="7"/>
        <v>0</v>
      </c>
      <c r="AM18" s="1">
        <f t="shared" si="7"/>
        <v>0</v>
      </c>
    </row>
    <row r="19" spans="2:39" x14ac:dyDescent="0.45">
      <c r="B19" s="1">
        <v>2029</v>
      </c>
      <c r="C19" s="1">
        <f>+'Battery cost function - central'!B19*(1+$C$5)</f>
        <v>328.79983747143484</v>
      </c>
      <c r="D19" s="9">
        <f t="shared" si="5"/>
        <v>-7.7192982456140147E-2</v>
      </c>
      <c r="E19" s="1">
        <f t="shared" si="1"/>
        <v>8.219995936785871</v>
      </c>
      <c r="F19" s="1">
        <f ca="1">+SUM(OFFSET($I19,0,B19-$B$9):OFFSET($I33,0,B19-$B$9))</f>
        <v>62.203198097351958</v>
      </c>
      <c r="G19" s="1">
        <f t="shared" ca="1" si="2"/>
        <v>391.0030355687868</v>
      </c>
      <c r="H19" s="1">
        <f t="shared" ca="1" si="6"/>
        <v>-7.1461747140620813E-2</v>
      </c>
      <c r="I19" s="1">
        <f t="shared" si="3"/>
        <v>3.8074485900017794</v>
      </c>
      <c r="J19" s="1">
        <f t="shared" si="4"/>
        <v>4.1120444772019216</v>
      </c>
      <c r="K19" s="1">
        <f t="shared" si="4"/>
        <v>4.4410080353780756</v>
      </c>
      <c r="L19" s="1">
        <f t="shared" si="4"/>
        <v>4.7962886782083221</v>
      </c>
      <c r="M19" s="1">
        <f t="shared" si="4"/>
        <v>5.1799917724649882</v>
      </c>
      <c r="N19" s="1">
        <f t="shared" si="4"/>
        <v>5.594391114262188</v>
      </c>
      <c r="O19" s="1">
        <f t="shared" si="4"/>
        <v>6.041942403403163</v>
      </c>
      <c r="P19" s="1">
        <f t="shared" si="4"/>
        <v>6.5252977956754163</v>
      </c>
      <c r="Q19" s="1">
        <f t="shared" si="4"/>
        <v>7.0473216193294501</v>
      </c>
      <c r="R19" s="1">
        <f t="shared" si="4"/>
        <v>7.6111073488758061</v>
      </c>
      <c r="S19" s="1">
        <f t="shared" si="4"/>
        <v>8.219995936785871</v>
      </c>
      <c r="T19" s="1">
        <f t="shared" si="4"/>
        <v>0</v>
      </c>
      <c r="U19" s="1">
        <f t="shared" si="4"/>
        <v>0</v>
      </c>
      <c r="V19" s="1">
        <f t="shared" si="4"/>
        <v>0</v>
      </c>
      <c r="W19" s="1">
        <f t="shared" si="4"/>
        <v>0</v>
      </c>
      <c r="X19" s="1">
        <f t="shared" si="4"/>
        <v>0</v>
      </c>
      <c r="Y19" s="1">
        <f t="shared" si="4"/>
        <v>0</v>
      </c>
      <c r="Z19" s="1">
        <f t="shared" si="7"/>
        <v>0</v>
      </c>
      <c r="AA19" s="1">
        <f t="shared" si="7"/>
        <v>0</v>
      </c>
      <c r="AB19" s="1">
        <f t="shared" si="7"/>
        <v>0</v>
      </c>
      <c r="AC19" s="1">
        <f t="shared" si="7"/>
        <v>0</v>
      </c>
      <c r="AD19" s="1">
        <f t="shared" si="7"/>
        <v>0</v>
      </c>
      <c r="AE19" s="1">
        <f t="shared" si="7"/>
        <v>0</v>
      </c>
      <c r="AF19" s="1">
        <f t="shared" si="7"/>
        <v>0</v>
      </c>
      <c r="AG19" s="1">
        <f t="shared" si="7"/>
        <v>0</v>
      </c>
      <c r="AH19" s="1">
        <f t="shared" si="7"/>
        <v>0</v>
      </c>
      <c r="AI19" s="1">
        <f t="shared" si="7"/>
        <v>0</v>
      </c>
      <c r="AJ19" s="1">
        <f t="shared" si="7"/>
        <v>0</v>
      </c>
      <c r="AK19" s="1">
        <f t="shared" si="7"/>
        <v>0</v>
      </c>
      <c r="AL19" s="1">
        <f t="shared" si="7"/>
        <v>0</v>
      </c>
      <c r="AM19" s="1">
        <f t="shared" si="7"/>
        <v>0</v>
      </c>
    </row>
    <row r="20" spans="2:39" x14ac:dyDescent="0.45">
      <c r="B20" s="1">
        <v>2030</v>
      </c>
      <c r="C20" s="1">
        <f>+'Battery cost function - central'!B20*(1+$C$5)</f>
        <v>301.29566855747447</v>
      </c>
      <c r="D20" s="9">
        <f t="shared" si="5"/>
        <v>-8.3650190114068601E-2</v>
      </c>
      <c r="E20" s="1">
        <f t="shared" si="1"/>
        <v>7.5323917139368621</v>
      </c>
      <c r="F20" s="1">
        <f ca="1">+SUM(OFFSET($I20,0,B20-$B$9):OFFSET($I34,0,B20-$B$9))</f>
        <v>60.10285104347281</v>
      </c>
      <c r="G20" s="1">
        <f t="shared" ca="1" si="2"/>
        <v>361.39851960094728</v>
      </c>
      <c r="H20" s="1">
        <f t="shared" ca="1" si="6"/>
        <v>-7.571428678238834E-2</v>
      </c>
      <c r="I20" s="1">
        <f t="shared" si="3"/>
        <v>3.230513695924619</v>
      </c>
      <c r="J20" s="1">
        <f t="shared" si="4"/>
        <v>3.4889547915985886</v>
      </c>
      <c r="K20" s="1">
        <f t="shared" si="4"/>
        <v>3.7680711749264755</v>
      </c>
      <c r="L20" s="1">
        <f t="shared" si="4"/>
        <v>4.0695168689205943</v>
      </c>
      <c r="M20" s="1">
        <f t="shared" si="4"/>
        <v>4.3950782184342412</v>
      </c>
      <c r="N20" s="1">
        <f t="shared" si="4"/>
        <v>4.7466844759089808</v>
      </c>
      <c r="O20" s="1">
        <f t="shared" si="4"/>
        <v>5.1264192339817001</v>
      </c>
      <c r="P20" s="1">
        <f t="shared" si="4"/>
        <v>5.5365327727002356</v>
      </c>
      <c r="Q20" s="1">
        <f t="shared" si="4"/>
        <v>5.9794553945162559</v>
      </c>
      <c r="R20" s="1">
        <f t="shared" si="4"/>
        <v>6.4578118260775561</v>
      </c>
      <c r="S20" s="1">
        <f t="shared" si="4"/>
        <v>6.9744367721637603</v>
      </c>
      <c r="T20" s="1">
        <f t="shared" si="4"/>
        <v>7.5323917139368621</v>
      </c>
      <c r="U20" s="1">
        <f t="shared" si="4"/>
        <v>0</v>
      </c>
      <c r="V20" s="1">
        <f t="shared" si="4"/>
        <v>0</v>
      </c>
      <c r="W20" s="1">
        <f t="shared" si="4"/>
        <v>0</v>
      </c>
      <c r="X20" s="1">
        <f t="shared" si="4"/>
        <v>0</v>
      </c>
      <c r="Y20" s="1">
        <f t="shared" si="4"/>
        <v>0</v>
      </c>
      <c r="Z20" s="1">
        <f t="shared" si="7"/>
        <v>0</v>
      </c>
      <c r="AA20" s="1">
        <f t="shared" si="7"/>
        <v>0</v>
      </c>
      <c r="AB20" s="1">
        <f t="shared" si="7"/>
        <v>0</v>
      </c>
      <c r="AC20" s="1">
        <f t="shared" si="7"/>
        <v>0</v>
      </c>
      <c r="AD20" s="1">
        <f t="shared" si="7"/>
        <v>0</v>
      </c>
      <c r="AE20" s="1">
        <f t="shared" si="7"/>
        <v>0</v>
      </c>
      <c r="AF20" s="1">
        <f t="shared" si="7"/>
        <v>0</v>
      </c>
      <c r="AG20" s="1">
        <f t="shared" si="7"/>
        <v>0</v>
      </c>
      <c r="AH20" s="1">
        <f t="shared" si="7"/>
        <v>0</v>
      </c>
      <c r="AI20" s="1">
        <f t="shared" si="7"/>
        <v>0</v>
      </c>
      <c r="AJ20" s="1">
        <f t="shared" si="7"/>
        <v>0</v>
      </c>
      <c r="AK20" s="1">
        <f t="shared" si="7"/>
        <v>0</v>
      </c>
      <c r="AL20" s="1">
        <f t="shared" si="7"/>
        <v>0</v>
      </c>
      <c r="AM20" s="1">
        <f t="shared" si="7"/>
        <v>0</v>
      </c>
    </row>
    <row r="21" spans="2:39" x14ac:dyDescent="0.45">
      <c r="B21" s="1">
        <v>2031</v>
      </c>
      <c r="C21" s="1">
        <f>+'Battery cost function - central'!B21*(1+$C$5)</f>
        <v>284.7306577342938</v>
      </c>
      <c r="D21" s="9">
        <f t="shared" si="5"/>
        <v>-5.4979253112033222E-2</v>
      </c>
      <c r="E21" s="1">
        <f t="shared" si="1"/>
        <v>7.1182664433573457</v>
      </c>
      <c r="F21" s="1">
        <f ca="1">+SUM(OFFSET($I21,0,B21-$B$9):OFFSET($I35,0,B21-$B$9))</f>
        <v>58.52920419396456</v>
      </c>
      <c r="G21" s="1">
        <f t="shared" ca="1" si="2"/>
        <v>343.25986192825837</v>
      </c>
      <c r="H21" s="1">
        <f t="shared" ca="1" si="6"/>
        <v>-5.0190182551708928E-2</v>
      </c>
      <c r="I21" s="1">
        <f t="shared" si="3"/>
        <v>2.8267615423652677</v>
      </c>
      <c r="J21" s="1">
        <f t="shared" si="4"/>
        <v>3.0529024657544892</v>
      </c>
      <c r="K21" s="1">
        <f t="shared" si="4"/>
        <v>3.2971346630148486</v>
      </c>
      <c r="L21" s="1">
        <f t="shared" si="4"/>
        <v>3.5609054360560366</v>
      </c>
      <c r="M21" s="1">
        <f t="shared" si="4"/>
        <v>3.8457778709405197</v>
      </c>
      <c r="N21" s="1">
        <f t="shared" si="4"/>
        <v>4.1534401006157609</v>
      </c>
      <c r="O21" s="1">
        <f t="shared" si="4"/>
        <v>4.4857153086650223</v>
      </c>
      <c r="P21" s="1">
        <f t="shared" si="4"/>
        <v>4.8445725333582246</v>
      </c>
      <c r="Q21" s="1">
        <f t="shared" si="4"/>
        <v>5.2321383360268827</v>
      </c>
      <c r="R21" s="1">
        <f t="shared" si="4"/>
        <v>5.6507094029090341</v>
      </c>
      <c r="S21" s="1">
        <f t="shared" si="4"/>
        <v>6.1027661551417571</v>
      </c>
      <c r="T21" s="1">
        <f t="shared" si="4"/>
        <v>6.5909874475530978</v>
      </c>
      <c r="U21" s="1">
        <f t="shared" si="4"/>
        <v>7.1182664433573457</v>
      </c>
      <c r="V21" s="1">
        <f t="shared" si="4"/>
        <v>0</v>
      </c>
      <c r="W21" s="1">
        <f t="shared" si="4"/>
        <v>0</v>
      </c>
      <c r="X21" s="1">
        <f t="shared" si="4"/>
        <v>0</v>
      </c>
      <c r="Y21" s="1">
        <f t="shared" si="4"/>
        <v>0</v>
      </c>
      <c r="Z21" s="1">
        <f t="shared" si="7"/>
        <v>0</v>
      </c>
      <c r="AA21" s="1">
        <f t="shared" si="7"/>
        <v>0</v>
      </c>
      <c r="AB21" s="1">
        <f t="shared" si="7"/>
        <v>0</v>
      </c>
      <c r="AC21" s="1">
        <f t="shared" si="7"/>
        <v>0</v>
      </c>
      <c r="AD21" s="1">
        <f t="shared" si="7"/>
        <v>0</v>
      </c>
      <c r="AE21" s="1">
        <f t="shared" si="7"/>
        <v>0</v>
      </c>
      <c r="AF21" s="1">
        <f t="shared" si="7"/>
        <v>0</v>
      </c>
      <c r="AG21" s="1">
        <f t="shared" si="7"/>
        <v>0</v>
      </c>
      <c r="AH21" s="1">
        <f t="shared" si="7"/>
        <v>0</v>
      </c>
      <c r="AI21" s="1">
        <f t="shared" si="7"/>
        <v>0</v>
      </c>
      <c r="AJ21" s="1">
        <f t="shared" si="7"/>
        <v>0</v>
      </c>
      <c r="AK21" s="1">
        <f t="shared" si="7"/>
        <v>0</v>
      </c>
      <c r="AL21" s="1">
        <f t="shared" si="7"/>
        <v>0</v>
      </c>
      <c r="AM21" s="1">
        <f t="shared" si="7"/>
        <v>0</v>
      </c>
    </row>
    <row r="22" spans="2:39" x14ac:dyDescent="0.45">
      <c r="B22" s="1">
        <v>2032</v>
      </c>
      <c r="C22" s="1">
        <f>+'Battery cost function - central'!B22*(1+$C$5)</f>
        <v>279.10480500189277</v>
      </c>
      <c r="D22" s="9">
        <f t="shared" si="5"/>
        <v>-1.9758507135016701E-2</v>
      </c>
      <c r="E22" s="1">
        <f t="shared" si="1"/>
        <v>6.97762012504732</v>
      </c>
      <c r="F22" s="1">
        <f ca="1">+SUM(OFFSET($I22,0,B22-$B$9):OFFSET($I36,0,B22-$B$9))</f>
        <v>57.229036296725802</v>
      </c>
      <c r="G22" s="1">
        <f t="shared" ca="1" si="2"/>
        <v>336.33384129861855</v>
      </c>
      <c r="H22" s="1">
        <f t="shared" ca="1" si="6"/>
        <v>-2.0177193426382467E-2</v>
      </c>
      <c r="I22" s="1">
        <f t="shared" si="3"/>
        <v>2.5656564391309749</v>
      </c>
      <c r="J22" s="1">
        <f t="shared" si="4"/>
        <v>2.7709089542614529</v>
      </c>
      <c r="K22" s="1">
        <f t="shared" si="4"/>
        <v>2.9925816706023696</v>
      </c>
      <c r="L22" s="1">
        <f t="shared" si="4"/>
        <v>3.231988204250559</v>
      </c>
      <c r="M22" s="1">
        <f t="shared" si="4"/>
        <v>3.4905472605906036</v>
      </c>
      <c r="N22" s="1">
        <f t="shared" si="4"/>
        <v>3.7697910414378524</v>
      </c>
      <c r="O22" s="1">
        <f t="shared" si="4"/>
        <v>4.0713743247528802</v>
      </c>
      <c r="P22" s="1">
        <f t="shared" si="4"/>
        <v>4.397084270733111</v>
      </c>
      <c r="Q22" s="1">
        <f t="shared" si="4"/>
        <v>4.7488510123917607</v>
      </c>
      <c r="R22" s="1">
        <f t="shared" si="4"/>
        <v>5.1287590933831018</v>
      </c>
      <c r="S22" s="1">
        <f t="shared" si="4"/>
        <v>5.5390598208537503</v>
      </c>
      <c r="T22" s="1">
        <f t="shared" si="4"/>
        <v>5.9821846065220505</v>
      </c>
      <c r="U22" s="1">
        <f t="shared" si="4"/>
        <v>6.4607593750438141</v>
      </c>
      <c r="V22" s="1">
        <f t="shared" si="4"/>
        <v>6.97762012504732</v>
      </c>
      <c r="W22" s="1">
        <f t="shared" si="4"/>
        <v>0</v>
      </c>
      <c r="X22" s="1">
        <f t="shared" si="4"/>
        <v>0</v>
      </c>
      <c r="Y22" s="1">
        <f t="shared" si="4"/>
        <v>0</v>
      </c>
      <c r="Z22" s="1">
        <f t="shared" si="7"/>
        <v>0</v>
      </c>
      <c r="AA22" s="1">
        <f t="shared" si="7"/>
        <v>0</v>
      </c>
      <c r="AB22" s="1">
        <f t="shared" si="7"/>
        <v>0</v>
      </c>
      <c r="AC22" s="1">
        <f t="shared" si="7"/>
        <v>0</v>
      </c>
      <c r="AD22" s="1">
        <f t="shared" si="7"/>
        <v>0</v>
      </c>
      <c r="AE22" s="1">
        <f t="shared" si="7"/>
        <v>0</v>
      </c>
      <c r="AF22" s="1">
        <f t="shared" si="7"/>
        <v>0</v>
      </c>
      <c r="AG22" s="1">
        <f t="shared" si="7"/>
        <v>0</v>
      </c>
      <c r="AH22" s="1">
        <f t="shared" si="7"/>
        <v>0</v>
      </c>
      <c r="AI22" s="1">
        <f t="shared" si="7"/>
        <v>0</v>
      </c>
      <c r="AJ22" s="1">
        <f t="shared" si="7"/>
        <v>0</v>
      </c>
      <c r="AK22" s="1">
        <f t="shared" si="7"/>
        <v>0</v>
      </c>
      <c r="AL22" s="1">
        <f t="shared" si="7"/>
        <v>0</v>
      </c>
      <c r="AM22" s="1">
        <f t="shared" si="7"/>
        <v>0</v>
      </c>
    </row>
    <row r="23" spans="2:39" x14ac:dyDescent="0.45">
      <c r="B23" s="1">
        <v>2033</v>
      </c>
      <c r="C23" s="1">
        <f>+'Battery cost function - central'!B23*(1+$C$5)</f>
        <v>273.47895226949186</v>
      </c>
      <c r="D23" s="9">
        <f t="shared" si="5"/>
        <v>-2.0156774916013198E-2</v>
      </c>
      <c r="E23" s="1">
        <f t="shared" si="1"/>
        <v>6.8369738067372969</v>
      </c>
      <c r="F23" s="1">
        <f ca="1">+SUM(OFFSET($I23,0,B23-$B$9):OFFSET($I37,0,B23-$B$9))</f>
        <v>55.928868399487037</v>
      </c>
      <c r="G23" s="1">
        <f t="shared" ca="1" si="2"/>
        <v>329.4078206689789</v>
      </c>
      <c r="H23" s="1">
        <f t="shared" ca="1" si="6"/>
        <v>-2.0592696241619968E-2</v>
      </c>
      <c r="I23" s="1">
        <f t="shared" si="3"/>
        <v>2.3277232220144364</v>
      </c>
      <c r="J23" s="1">
        <f t="shared" si="4"/>
        <v>2.5139410797755919</v>
      </c>
      <c r="K23" s="1">
        <f t="shared" si="4"/>
        <v>2.715056366157639</v>
      </c>
      <c r="L23" s="1">
        <f t="shared" si="4"/>
        <v>2.9322608754502504</v>
      </c>
      <c r="M23" s="1">
        <f t="shared" si="4"/>
        <v>3.1668417454862703</v>
      </c>
      <c r="N23" s="1">
        <f t="shared" si="4"/>
        <v>3.4201890851251724</v>
      </c>
      <c r="O23" s="1">
        <f t="shared" si="4"/>
        <v>3.6938042119351864</v>
      </c>
      <c r="P23" s="1">
        <f t="shared" si="4"/>
        <v>3.9893085488900013</v>
      </c>
      <c r="Q23" s="1">
        <f t="shared" si="4"/>
        <v>4.3084532328012015</v>
      </c>
      <c r="R23" s="1">
        <f t="shared" si="4"/>
        <v>4.6531294914252985</v>
      </c>
      <c r="S23" s="1">
        <f t="shared" si="4"/>
        <v>5.0253798507393217</v>
      </c>
      <c r="T23" s="1">
        <f t="shared" si="4"/>
        <v>5.4274102387984682</v>
      </c>
      <c r="U23" s="1">
        <f t="shared" si="4"/>
        <v>5.8616030579023457</v>
      </c>
      <c r="V23" s="1">
        <f t="shared" si="4"/>
        <v>6.330531302534534</v>
      </c>
      <c r="W23" s="1">
        <f t="shared" si="4"/>
        <v>6.8369738067372969</v>
      </c>
      <c r="X23" s="1">
        <f t="shared" si="4"/>
        <v>0</v>
      </c>
      <c r="Y23" s="1">
        <f t="shared" si="4"/>
        <v>0</v>
      </c>
      <c r="Z23" s="1">
        <f t="shared" si="7"/>
        <v>0</v>
      </c>
      <c r="AA23" s="1">
        <f t="shared" si="7"/>
        <v>0</v>
      </c>
      <c r="AB23" s="1">
        <f t="shared" si="7"/>
        <v>0</v>
      </c>
      <c r="AC23" s="1">
        <f t="shared" si="7"/>
        <v>0</v>
      </c>
      <c r="AD23" s="1">
        <f t="shared" si="7"/>
        <v>0</v>
      </c>
      <c r="AE23" s="1">
        <f t="shared" si="7"/>
        <v>0</v>
      </c>
      <c r="AF23" s="1">
        <f t="shared" si="7"/>
        <v>0</v>
      </c>
      <c r="AG23" s="1">
        <f t="shared" si="7"/>
        <v>0</v>
      </c>
      <c r="AH23" s="1">
        <f t="shared" si="7"/>
        <v>0</v>
      </c>
      <c r="AI23" s="1">
        <f t="shared" si="7"/>
        <v>0</v>
      </c>
      <c r="AJ23" s="1">
        <f t="shared" si="7"/>
        <v>0</v>
      </c>
      <c r="AK23" s="1">
        <f t="shared" si="7"/>
        <v>0</v>
      </c>
      <c r="AL23" s="1">
        <f t="shared" si="7"/>
        <v>0</v>
      </c>
      <c r="AM23" s="1">
        <f t="shared" si="7"/>
        <v>0</v>
      </c>
    </row>
    <row r="24" spans="2:39" x14ac:dyDescent="0.45">
      <c r="B24" s="1">
        <v>2034</v>
      </c>
      <c r="C24" s="1">
        <f>+'Battery cost function - central'!B24*(1+$C$5)</f>
        <v>267.85309953709088</v>
      </c>
      <c r="D24" s="9">
        <f t="shared" si="5"/>
        <v>-2.0571428571428574E-2</v>
      </c>
      <c r="E24" s="1">
        <f t="shared" si="1"/>
        <v>6.6963274884272721</v>
      </c>
      <c r="F24" s="1">
        <f ca="1">+SUM(OFFSET($I24,0,B24-$B$9):OFFSET($I38,0,B24-$B$9))</f>
        <v>54.628700502248272</v>
      </c>
      <c r="G24" s="1">
        <f t="shared" ca="1" si="2"/>
        <v>322.48180003933913</v>
      </c>
      <c r="H24" s="1">
        <f t="shared" ca="1" si="6"/>
        <v>-2.1025671508266064E-2</v>
      </c>
      <c r="I24" s="1">
        <f t="shared" si="3"/>
        <v>2.1109616944617691</v>
      </c>
      <c r="J24" s="1">
        <f t="shared" si="4"/>
        <v>2.2798386300187108</v>
      </c>
      <c r="K24" s="1">
        <f t="shared" si="4"/>
        <v>2.462225720420208</v>
      </c>
      <c r="L24" s="1">
        <f t="shared" si="4"/>
        <v>2.6592037780538247</v>
      </c>
      <c r="M24" s="1">
        <f t="shared" si="4"/>
        <v>2.8719400802981307</v>
      </c>
      <c r="N24" s="1">
        <f t="shared" si="4"/>
        <v>3.1016952867219811</v>
      </c>
      <c r="O24" s="1">
        <f t="shared" si="4"/>
        <v>3.3498309096597398</v>
      </c>
      <c r="P24" s="1">
        <f t="shared" si="4"/>
        <v>3.6178173824325195</v>
      </c>
      <c r="Q24" s="1">
        <f t="shared" si="4"/>
        <v>3.9072427730271211</v>
      </c>
      <c r="R24" s="1">
        <f t="shared" si="4"/>
        <v>4.2198221948692911</v>
      </c>
      <c r="S24" s="1">
        <f t="shared" si="4"/>
        <v>4.5574079704588346</v>
      </c>
      <c r="T24" s="1">
        <f t="shared" si="4"/>
        <v>4.9220006080955416</v>
      </c>
      <c r="U24" s="1">
        <f t="shared" si="4"/>
        <v>5.3157606567431852</v>
      </c>
      <c r="V24" s="1">
        <f t="shared" si="4"/>
        <v>5.74102150928264</v>
      </c>
      <c r="W24" s="1">
        <f t="shared" si="4"/>
        <v>6.2003032300252512</v>
      </c>
      <c r="X24" s="1">
        <f t="shared" si="4"/>
        <v>6.6963274884272721</v>
      </c>
      <c r="Y24" s="1">
        <f t="shared" si="4"/>
        <v>0</v>
      </c>
      <c r="Z24" s="1">
        <f t="shared" si="7"/>
        <v>0</v>
      </c>
      <c r="AA24" s="1">
        <f t="shared" si="7"/>
        <v>0</v>
      </c>
      <c r="AB24" s="1">
        <f t="shared" si="7"/>
        <v>0</v>
      </c>
      <c r="AC24" s="1">
        <f t="shared" si="7"/>
        <v>0</v>
      </c>
      <c r="AD24" s="1">
        <f t="shared" si="7"/>
        <v>0</v>
      </c>
      <c r="AE24" s="1">
        <f t="shared" si="7"/>
        <v>0</v>
      </c>
      <c r="AF24" s="1">
        <f t="shared" si="7"/>
        <v>0</v>
      </c>
      <c r="AG24" s="1">
        <f t="shared" si="7"/>
        <v>0</v>
      </c>
      <c r="AH24" s="1">
        <f t="shared" si="7"/>
        <v>0</v>
      </c>
      <c r="AI24" s="1">
        <f t="shared" si="7"/>
        <v>0</v>
      </c>
      <c r="AJ24" s="1">
        <f t="shared" si="7"/>
        <v>0</v>
      </c>
      <c r="AK24" s="1">
        <f t="shared" si="7"/>
        <v>0</v>
      </c>
      <c r="AL24" s="1">
        <f t="shared" si="7"/>
        <v>0</v>
      </c>
      <c r="AM24" s="1">
        <f t="shared" si="7"/>
        <v>0</v>
      </c>
    </row>
    <row r="25" spans="2:39" x14ac:dyDescent="0.45">
      <c r="B25" s="1">
        <v>2035</v>
      </c>
      <c r="C25" s="1">
        <f>+'Battery cost function - central'!B25*(1+$C$5)</f>
        <v>262.22724680468974</v>
      </c>
      <c r="D25" s="9">
        <f t="shared" si="5"/>
        <v>-2.1003500583431145E-2</v>
      </c>
      <c r="E25" s="1">
        <f t="shared" si="1"/>
        <v>6.5556811701172437</v>
      </c>
      <c r="F25" s="1">
        <f ca="1">+SUM(OFFSET($I25,0,B25-$B$9):OFFSET($I39,0,B25-$B$9))</f>
        <v>53.328532605009499</v>
      </c>
      <c r="G25" s="1">
        <f t="shared" ca="1" si="2"/>
        <v>315.55577940969926</v>
      </c>
      <c r="H25" s="1">
        <f t="shared" ca="1" si="6"/>
        <v>-2.1477245006679357E-2</v>
      </c>
      <c r="I25" s="1">
        <f t="shared" si="3"/>
        <v>1.9135408419264264</v>
      </c>
      <c r="J25" s="1">
        <f t="shared" si="4"/>
        <v>2.0666241092805402</v>
      </c>
      <c r="K25" s="1">
        <f t="shared" si="4"/>
        <v>2.2319540380229839</v>
      </c>
      <c r="L25" s="1">
        <f t="shared" si="4"/>
        <v>2.4105103610648229</v>
      </c>
      <c r="M25" s="1">
        <f t="shared" si="4"/>
        <v>2.6033511899500086</v>
      </c>
      <c r="N25" s="1">
        <f t="shared" si="4"/>
        <v>2.8116192851460098</v>
      </c>
      <c r="O25" s="1">
        <f t="shared" si="4"/>
        <v>3.0365488279576907</v>
      </c>
      <c r="P25" s="1">
        <f t="shared" si="4"/>
        <v>3.279472734194306</v>
      </c>
      <c r="Q25" s="1">
        <f t="shared" si="4"/>
        <v>3.5418305529298504</v>
      </c>
      <c r="R25" s="1">
        <f t="shared" si="4"/>
        <v>3.8251769971642386</v>
      </c>
      <c r="S25" s="1">
        <f t="shared" si="4"/>
        <v>4.131191156937378</v>
      </c>
      <c r="T25" s="1">
        <f t="shared" si="4"/>
        <v>4.4616864494923689</v>
      </c>
      <c r="U25" s="1">
        <f t="shared" si="4"/>
        <v>4.818621365451758</v>
      </c>
      <c r="V25" s="1">
        <f t="shared" si="4"/>
        <v>5.2041110746878996</v>
      </c>
      <c r="W25" s="1">
        <f t="shared" si="4"/>
        <v>5.6204399606629316</v>
      </c>
      <c r="X25" s="1">
        <f t="shared" si="4"/>
        <v>6.0700751575159657</v>
      </c>
      <c r="Y25" s="1">
        <f t="shared" si="4"/>
        <v>6.5556811701172437</v>
      </c>
      <c r="Z25" s="1">
        <f t="shared" si="7"/>
        <v>0</v>
      </c>
      <c r="AA25" s="1">
        <f t="shared" si="7"/>
        <v>0</v>
      </c>
      <c r="AB25" s="1">
        <f t="shared" si="7"/>
        <v>0</v>
      </c>
      <c r="AC25" s="1">
        <f t="shared" si="7"/>
        <v>0</v>
      </c>
      <c r="AD25" s="1">
        <f t="shared" si="7"/>
        <v>0</v>
      </c>
      <c r="AE25" s="1">
        <f t="shared" si="7"/>
        <v>0</v>
      </c>
      <c r="AF25" s="1">
        <f t="shared" si="7"/>
        <v>0</v>
      </c>
      <c r="AG25" s="1">
        <f t="shared" si="7"/>
        <v>0</v>
      </c>
      <c r="AH25" s="1">
        <f t="shared" si="7"/>
        <v>0</v>
      </c>
      <c r="AI25" s="1">
        <f t="shared" si="7"/>
        <v>0</v>
      </c>
      <c r="AJ25" s="1">
        <f t="shared" si="7"/>
        <v>0</v>
      </c>
      <c r="AK25" s="1">
        <f t="shared" si="7"/>
        <v>0</v>
      </c>
      <c r="AL25" s="1">
        <f t="shared" si="7"/>
        <v>0</v>
      </c>
      <c r="AM25" s="1">
        <f t="shared" si="7"/>
        <v>0</v>
      </c>
    </row>
    <row r="26" spans="2:39" x14ac:dyDescent="0.45">
      <c r="B26" s="1">
        <v>2036</v>
      </c>
      <c r="C26" s="1">
        <f>+'Battery cost function - central'!B26*(1+$C$5)</f>
        <v>256.60139407228883</v>
      </c>
      <c r="D26" s="9">
        <f t="shared" si="5"/>
        <v>-2.1454112038140405E-2</v>
      </c>
      <c r="E26" s="1">
        <f t="shared" si="1"/>
        <v>6.4150348518072207</v>
      </c>
      <c r="F26" s="1">
        <f ca="1">+SUM(OFFSET($I26,0,B26-$B$9):OFFSET($I40,0,B26-$B$9))</f>
        <v>52.028364707770749</v>
      </c>
      <c r="G26" s="1">
        <f t="shared" ca="1" si="2"/>
        <v>308.62975878005955</v>
      </c>
      <c r="H26" s="1">
        <f t="shared" ca="1" si="6"/>
        <v>-2.1948641354615717E-2</v>
      </c>
      <c r="I26" s="1">
        <f t="shared" si="3"/>
        <v>1.7337847428834992</v>
      </c>
      <c r="J26" s="1">
        <f t="shared" si="4"/>
        <v>1.8724875223141793</v>
      </c>
      <c r="K26" s="1">
        <f t="shared" si="4"/>
        <v>2.0222865240993135</v>
      </c>
      <c r="L26" s="1">
        <f t="shared" si="4"/>
        <v>2.1840694460272587</v>
      </c>
      <c r="M26" s="1">
        <f t="shared" si="4"/>
        <v>2.3587950017094399</v>
      </c>
      <c r="N26" s="1">
        <f t="shared" si="4"/>
        <v>2.5474986018461951</v>
      </c>
      <c r="O26" s="1">
        <f t="shared" si="4"/>
        <v>2.751298489993891</v>
      </c>
      <c r="P26" s="1">
        <f t="shared" si="4"/>
        <v>2.9714023691934019</v>
      </c>
      <c r="Q26" s="1">
        <f t="shared" si="4"/>
        <v>3.2091145587288743</v>
      </c>
      <c r="R26" s="1">
        <f t="shared" si="4"/>
        <v>3.4658437234271844</v>
      </c>
      <c r="S26" s="1">
        <f t="shared" si="4"/>
        <v>3.7431112213013593</v>
      </c>
      <c r="T26" s="1">
        <f t="shared" si="4"/>
        <v>4.0425601190054685</v>
      </c>
      <c r="U26" s="1">
        <f t="shared" si="4"/>
        <v>4.3659649285259059</v>
      </c>
      <c r="V26" s="1">
        <f t="shared" si="4"/>
        <v>4.7152421228079788</v>
      </c>
      <c r="W26" s="1">
        <f t="shared" si="4"/>
        <v>5.0924614926326175</v>
      </c>
      <c r="X26" s="1">
        <f t="shared" si="4"/>
        <v>5.4998584120432268</v>
      </c>
      <c r="Y26" s="1">
        <f t="shared" si="4"/>
        <v>5.9398470850066856</v>
      </c>
      <c r="Z26" s="1">
        <f t="shared" si="7"/>
        <v>6.4150348518072207</v>
      </c>
      <c r="AA26" s="1">
        <f t="shared" si="7"/>
        <v>0</v>
      </c>
      <c r="AB26" s="1">
        <f t="shared" si="7"/>
        <v>0</v>
      </c>
      <c r="AC26" s="1">
        <f t="shared" si="7"/>
        <v>0</v>
      </c>
      <c r="AD26" s="1">
        <f t="shared" si="7"/>
        <v>0</v>
      </c>
      <c r="AE26" s="1">
        <f t="shared" si="7"/>
        <v>0</v>
      </c>
      <c r="AF26" s="1">
        <f t="shared" si="7"/>
        <v>0</v>
      </c>
      <c r="AG26" s="1">
        <f t="shared" si="7"/>
        <v>0</v>
      </c>
      <c r="AH26" s="1">
        <f t="shared" si="7"/>
        <v>0</v>
      </c>
      <c r="AI26" s="1">
        <f t="shared" si="7"/>
        <v>0</v>
      </c>
      <c r="AJ26" s="1">
        <f t="shared" si="7"/>
        <v>0</v>
      </c>
      <c r="AK26" s="1">
        <f t="shared" si="7"/>
        <v>0</v>
      </c>
      <c r="AL26" s="1">
        <f t="shared" si="7"/>
        <v>0</v>
      </c>
      <c r="AM26" s="1">
        <f t="shared" si="7"/>
        <v>0</v>
      </c>
    </row>
    <row r="27" spans="2:39" x14ac:dyDescent="0.45">
      <c r="B27" s="1">
        <v>2037</v>
      </c>
      <c r="C27" s="1">
        <f>+'Battery cost function - central'!B27*(1+$C$5)</f>
        <v>250.97554133988777</v>
      </c>
      <c r="D27" s="9">
        <f t="shared" si="5"/>
        <v>-2.1924482338611773E-2</v>
      </c>
      <c r="E27" s="1">
        <f t="shared" si="1"/>
        <v>6.2743885334971949</v>
      </c>
      <c r="F27" s="1">
        <f ca="1">+SUM(OFFSET($I27,0,B27-$B$9):OFFSET($I41,0,B27-$B$9))</f>
        <v>50.776081402527723</v>
      </c>
      <c r="G27" s="1">
        <f t="shared" ca="1" si="2"/>
        <v>301.75162274241552</v>
      </c>
      <c r="H27" s="1">
        <f t="shared" ca="1" si="6"/>
        <v>-2.2286042878145285E-2</v>
      </c>
      <c r="I27" s="1">
        <f t="shared" si="3"/>
        <v>1.5701596388048105</v>
      </c>
      <c r="J27" s="1">
        <f t="shared" si="4"/>
        <v>1.6957724099091955</v>
      </c>
      <c r="K27" s="1">
        <f t="shared" si="4"/>
        <v>1.8314342027019312</v>
      </c>
      <c r="L27" s="1">
        <f t="shared" si="4"/>
        <v>1.9779489389180858</v>
      </c>
      <c r="M27" s="1">
        <f t="shared" si="4"/>
        <v>2.1361848540315327</v>
      </c>
      <c r="N27" s="1">
        <f t="shared" si="4"/>
        <v>2.3070796423540556</v>
      </c>
      <c r="O27" s="1">
        <f t="shared" si="4"/>
        <v>2.4916460137423804</v>
      </c>
      <c r="P27" s="1">
        <f t="shared" si="4"/>
        <v>2.690977694841771</v>
      </c>
      <c r="Q27" s="1">
        <f t="shared" si="4"/>
        <v>2.9062559104291124</v>
      </c>
      <c r="R27" s="1">
        <f t="shared" si="4"/>
        <v>3.1387563832634418</v>
      </c>
      <c r="S27" s="1">
        <f t="shared" si="4"/>
        <v>3.3898568939245171</v>
      </c>
      <c r="T27" s="1">
        <f t="shared" si="4"/>
        <v>3.6610454454384787</v>
      </c>
      <c r="U27" s="1">
        <f t="shared" si="4"/>
        <v>3.9539290810735568</v>
      </c>
      <c r="V27" s="1">
        <f t="shared" si="4"/>
        <v>4.270243407559442</v>
      </c>
      <c r="W27" s="1">
        <f t="shared" si="4"/>
        <v>4.611862880164197</v>
      </c>
      <c r="X27" s="1">
        <f t="shared" si="4"/>
        <v>4.9808119105773336</v>
      </c>
      <c r="Y27" s="1">
        <f t="shared" si="4"/>
        <v>5.3792768634235202</v>
      </c>
      <c r="Z27" s="1">
        <f t="shared" si="7"/>
        <v>5.8096190124974028</v>
      </c>
      <c r="AA27" s="1">
        <f t="shared" si="7"/>
        <v>6.2743885334971949</v>
      </c>
      <c r="AB27" s="1">
        <f t="shared" si="7"/>
        <v>0</v>
      </c>
      <c r="AC27" s="1">
        <f t="shared" si="7"/>
        <v>0</v>
      </c>
      <c r="AD27" s="1">
        <f t="shared" si="7"/>
        <v>0</v>
      </c>
      <c r="AE27" s="1">
        <f t="shared" si="7"/>
        <v>0</v>
      </c>
      <c r="AF27" s="1">
        <f t="shared" si="7"/>
        <v>0</v>
      </c>
      <c r="AG27" s="1">
        <f t="shared" si="7"/>
        <v>0</v>
      </c>
      <c r="AH27" s="1">
        <f t="shared" si="7"/>
        <v>0</v>
      </c>
      <c r="AI27" s="1">
        <f t="shared" si="7"/>
        <v>0</v>
      </c>
      <c r="AJ27" s="1">
        <f t="shared" si="7"/>
        <v>0</v>
      </c>
      <c r="AK27" s="1">
        <f t="shared" si="7"/>
        <v>0</v>
      </c>
      <c r="AL27" s="1">
        <f t="shared" si="7"/>
        <v>0</v>
      </c>
      <c r="AM27" s="1">
        <f t="shared" si="7"/>
        <v>0</v>
      </c>
    </row>
    <row r="28" spans="2:39" x14ac:dyDescent="0.45">
      <c r="B28" s="1">
        <v>2038</v>
      </c>
      <c r="C28" s="1">
        <f>+'Battery cost function - central'!B28*(1+$C$5)</f>
        <v>245.34968860748683</v>
      </c>
      <c r="D28" s="9">
        <f t="shared" si="5"/>
        <v>-2.241594022415927E-2</v>
      </c>
      <c r="E28" s="1">
        <f t="shared" si="1"/>
        <v>6.133742215187171</v>
      </c>
      <c r="F28" s="1">
        <f ca="1">+SUM(OFFSET($I28,0,B28-$B$9):OFFSET($I42,0,B28-$B$9))</f>
        <v>49.57551345664006</v>
      </c>
      <c r="G28" s="1">
        <f t="shared" ca="1" si="2"/>
        <v>294.92520206412689</v>
      </c>
      <c r="H28" s="1">
        <f t="shared" ca="1" si="6"/>
        <v>-2.2622647779812821E-2</v>
      </c>
      <c r="I28" s="1">
        <f t="shared" si="3"/>
        <v>1.4212620687027537</v>
      </c>
      <c r="J28" s="1">
        <f t="shared" si="4"/>
        <v>1.5349630341989744</v>
      </c>
      <c r="K28" s="1">
        <f t="shared" si="4"/>
        <v>1.6577600769348924</v>
      </c>
      <c r="L28" s="1">
        <f t="shared" si="4"/>
        <v>1.7903808830896839</v>
      </c>
      <c r="M28" s="1">
        <f t="shared" si="4"/>
        <v>1.9336113537368584</v>
      </c>
      <c r="N28" s="1">
        <f t="shared" si="4"/>
        <v>2.0883002620358071</v>
      </c>
      <c r="O28" s="1">
        <f t="shared" si="4"/>
        <v>2.2553642829986722</v>
      </c>
      <c r="P28" s="1">
        <f t="shared" si="4"/>
        <v>2.435793425638566</v>
      </c>
      <c r="Q28" s="1">
        <f t="shared" si="4"/>
        <v>2.6306568996896518</v>
      </c>
      <c r="R28" s="1">
        <f t="shared" si="4"/>
        <v>2.8411094516648236</v>
      </c>
      <c r="S28" s="1">
        <f t="shared" si="4"/>
        <v>3.0683982077980096</v>
      </c>
      <c r="T28" s="1">
        <f t="shared" si="4"/>
        <v>3.3138700644218506</v>
      </c>
      <c r="U28" s="1">
        <f t="shared" si="4"/>
        <v>3.5789796695755989</v>
      </c>
      <c r="V28" s="1">
        <f t="shared" si="4"/>
        <v>3.8652980431416468</v>
      </c>
      <c r="W28" s="1">
        <f t="shared" si="4"/>
        <v>4.174521886592979</v>
      </c>
      <c r="X28" s="1">
        <f t="shared" si="4"/>
        <v>4.5084836375204178</v>
      </c>
      <c r="Y28" s="1">
        <f t="shared" si="4"/>
        <v>4.8691623285220516</v>
      </c>
      <c r="Z28" s="1">
        <f t="shared" si="7"/>
        <v>5.2586953148038154</v>
      </c>
      <c r="AA28" s="1">
        <f t="shared" si="7"/>
        <v>5.6793909399881208</v>
      </c>
      <c r="AB28" s="1">
        <f t="shared" si="7"/>
        <v>6.133742215187171</v>
      </c>
      <c r="AC28" s="1">
        <f t="shared" si="7"/>
        <v>0</v>
      </c>
      <c r="AD28" s="1">
        <f t="shared" si="7"/>
        <v>0</v>
      </c>
      <c r="AE28" s="1">
        <f t="shared" si="7"/>
        <v>0</v>
      </c>
      <c r="AF28" s="1">
        <f t="shared" si="7"/>
        <v>0</v>
      </c>
      <c r="AG28" s="1">
        <f t="shared" si="7"/>
        <v>0</v>
      </c>
      <c r="AH28" s="1">
        <f t="shared" si="7"/>
        <v>0</v>
      </c>
      <c r="AI28" s="1">
        <f t="shared" si="7"/>
        <v>0</v>
      </c>
      <c r="AJ28" s="1">
        <f t="shared" si="7"/>
        <v>0</v>
      </c>
      <c r="AK28" s="1">
        <f t="shared" si="7"/>
        <v>0</v>
      </c>
      <c r="AL28" s="1">
        <f t="shared" si="7"/>
        <v>0</v>
      </c>
      <c r="AM28" s="1">
        <f t="shared" si="7"/>
        <v>0</v>
      </c>
    </row>
    <row r="29" spans="2:39" x14ac:dyDescent="0.45">
      <c r="B29" s="1">
        <v>2039</v>
      </c>
      <c r="C29" s="1">
        <f>+'Battery cost function - central'!B29*(1+$C$5)</f>
        <v>239.72383587508585</v>
      </c>
      <c r="D29" s="9">
        <f t="shared" si="5"/>
        <v>-2.2929936305732479E-2</v>
      </c>
      <c r="E29" s="1">
        <f t="shared" si="1"/>
        <v>5.9930958968771471</v>
      </c>
      <c r="F29" s="1">
        <f ca="1">+SUM(OFFSET($I29,0,B29-$B$9):OFFSET($I43,0,B29-$B$9))</f>
        <v>48.430798098856229</v>
      </c>
      <c r="G29" s="1">
        <f t="shared" ca="1" si="2"/>
        <v>288.15463397394205</v>
      </c>
      <c r="H29" s="1">
        <f t="shared" ca="1" si="6"/>
        <v>-2.2956899046940982E-2</v>
      </c>
      <c r="I29" s="1">
        <f t="shared" si="3"/>
        <v>1.2858079814755985</v>
      </c>
      <c r="J29" s="1">
        <f t="shared" si="4"/>
        <v>1.3886726199936461</v>
      </c>
      <c r="K29" s="1">
        <f t="shared" si="4"/>
        <v>1.4997664295931381</v>
      </c>
      <c r="L29" s="1">
        <f t="shared" si="4"/>
        <v>1.6197477439605892</v>
      </c>
      <c r="M29" s="1">
        <f t="shared" si="4"/>
        <v>1.7493275634774363</v>
      </c>
      <c r="N29" s="1">
        <f t="shared" si="4"/>
        <v>1.8892737685556313</v>
      </c>
      <c r="O29" s="1">
        <f t="shared" si="4"/>
        <v>2.040415670040082</v>
      </c>
      <c r="P29" s="1">
        <f t="shared" si="4"/>
        <v>2.2036489236432888</v>
      </c>
      <c r="Q29" s="1">
        <f t="shared" si="4"/>
        <v>2.3799408375347522</v>
      </c>
      <c r="R29" s="1">
        <f t="shared" si="4"/>
        <v>2.5703361045375321</v>
      </c>
      <c r="S29" s="1">
        <f t="shared" si="4"/>
        <v>2.7759629929005349</v>
      </c>
      <c r="T29" s="1">
        <f t="shared" si="4"/>
        <v>2.998040032332578</v>
      </c>
      <c r="U29" s="1">
        <f t="shared" si="4"/>
        <v>3.2378832349191842</v>
      </c>
      <c r="V29" s="1">
        <f t="shared" si="4"/>
        <v>3.4969138937127191</v>
      </c>
      <c r="W29" s="1">
        <f t="shared" si="4"/>
        <v>3.7766670052097369</v>
      </c>
      <c r="X29" s="1">
        <f t="shared" si="4"/>
        <v>4.0788003656265159</v>
      </c>
      <c r="Y29" s="1">
        <f t="shared" si="4"/>
        <v>4.4051043948766377</v>
      </c>
      <c r="Z29" s="1">
        <f t="shared" si="7"/>
        <v>4.7575127464667686</v>
      </c>
      <c r="AA29" s="1">
        <f t="shared" si="7"/>
        <v>5.1381137661841105</v>
      </c>
      <c r="AB29" s="1">
        <f t="shared" si="7"/>
        <v>5.5491628674788398</v>
      </c>
      <c r="AC29" s="1">
        <f t="shared" si="7"/>
        <v>5.9930958968771471</v>
      </c>
      <c r="AD29" s="1">
        <f t="shared" si="7"/>
        <v>0</v>
      </c>
      <c r="AE29" s="1">
        <f t="shared" si="7"/>
        <v>0</v>
      </c>
      <c r="AF29" s="1">
        <f t="shared" si="7"/>
        <v>0</v>
      </c>
      <c r="AG29" s="1">
        <f t="shared" si="7"/>
        <v>0</v>
      </c>
      <c r="AH29" s="1">
        <f t="shared" si="7"/>
        <v>0</v>
      </c>
      <c r="AI29" s="1">
        <f t="shared" si="7"/>
        <v>0</v>
      </c>
      <c r="AJ29" s="1">
        <f t="shared" si="7"/>
        <v>0</v>
      </c>
      <c r="AK29" s="1">
        <f t="shared" si="7"/>
        <v>0</v>
      </c>
      <c r="AL29" s="1">
        <f t="shared" si="7"/>
        <v>0</v>
      </c>
      <c r="AM29" s="1">
        <f t="shared" si="7"/>
        <v>0</v>
      </c>
    </row>
    <row r="30" spans="2:39" x14ac:dyDescent="0.45">
      <c r="B30" s="1">
        <v>2040</v>
      </c>
      <c r="C30" s="1">
        <f>+'Battery cost function - central'!B30*(1+$C$5)</f>
        <v>234.09798314268488</v>
      </c>
      <c r="D30" s="9">
        <f t="shared" si="5"/>
        <v>-2.3468057366362483E-2</v>
      </c>
      <c r="E30" s="1">
        <f t="shared" si="1"/>
        <v>5.8524495785671222</v>
      </c>
      <c r="F30" s="1">
        <f ca="1">+SUM(OFFSET($I30,0,B30-$B$9):OFFSET($I44,0,B30-$B$9))</f>
        <v>47.346403536224507</v>
      </c>
      <c r="G30" s="1">
        <f t="shared" ca="1" si="2"/>
        <v>281.44438667890938</v>
      </c>
      <c r="H30" s="1">
        <f t="shared" ca="1" si="6"/>
        <v>-2.3286966454405422E-2</v>
      </c>
      <c r="I30" s="1">
        <f t="shared" si="3"/>
        <v>1.1626227463001872</v>
      </c>
      <c r="J30" s="1">
        <f t="shared" si="4"/>
        <v>1.2556325660042023</v>
      </c>
      <c r="K30" s="1">
        <f t="shared" si="4"/>
        <v>1.3560831712845383</v>
      </c>
      <c r="L30" s="1">
        <f t="shared" si="4"/>
        <v>1.4645698249873016</v>
      </c>
      <c r="M30" s="1">
        <f t="shared" si="4"/>
        <v>1.5817354109862858</v>
      </c>
      <c r="N30" s="1">
        <f t="shared" si="4"/>
        <v>1.7082742438651888</v>
      </c>
      <c r="O30" s="1">
        <f t="shared" si="4"/>
        <v>1.8449361833744038</v>
      </c>
      <c r="P30" s="1">
        <f t="shared" si="4"/>
        <v>1.9925310780443561</v>
      </c>
      <c r="Q30" s="1">
        <f t="shared" si="4"/>
        <v>2.1519335642879049</v>
      </c>
      <c r="R30" s="1">
        <f t="shared" si="4"/>
        <v>2.3240882494309374</v>
      </c>
      <c r="S30" s="1">
        <f t="shared" si="4"/>
        <v>2.5100153093854125</v>
      </c>
      <c r="T30" s="1">
        <f t="shared" si="4"/>
        <v>2.7108165341362458</v>
      </c>
      <c r="U30" s="1">
        <f t="shared" si="4"/>
        <v>2.9276818568671454</v>
      </c>
      <c r="V30" s="1">
        <f t="shared" si="4"/>
        <v>3.1618964054165173</v>
      </c>
      <c r="W30" s="1">
        <f t="shared" si="4"/>
        <v>3.4148481178498389</v>
      </c>
      <c r="X30" s="1">
        <f t="shared" si="4"/>
        <v>3.688035967277826</v>
      </c>
      <c r="Y30" s="1">
        <f t="shared" si="4"/>
        <v>3.9830788446600525</v>
      </c>
      <c r="Z30" s="1">
        <f t="shared" si="7"/>
        <v>4.3017251522328568</v>
      </c>
      <c r="AA30" s="1">
        <f t="shared" si="7"/>
        <v>4.6458631644114856</v>
      </c>
      <c r="AB30" s="1">
        <f t="shared" si="7"/>
        <v>5.0175322175644048</v>
      </c>
      <c r="AC30" s="1">
        <f t="shared" si="7"/>
        <v>5.418934794969557</v>
      </c>
      <c r="AD30" s="1">
        <f t="shared" si="7"/>
        <v>5.8524495785671222</v>
      </c>
      <c r="AE30" s="1">
        <f t="shared" si="7"/>
        <v>0</v>
      </c>
      <c r="AF30" s="1">
        <f t="shared" si="7"/>
        <v>0</v>
      </c>
      <c r="AG30" s="1">
        <f t="shared" si="7"/>
        <v>0</v>
      </c>
      <c r="AH30" s="1">
        <f t="shared" si="7"/>
        <v>0</v>
      </c>
      <c r="AI30" s="1">
        <f t="shared" si="7"/>
        <v>0</v>
      </c>
      <c r="AJ30" s="1">
        <f t="shared" si="7"/>
        <v>0</v>
      </c>
      <c r="AK30" s="1">
        <f t="shared" si="7"/>
        <v>0</v>
      </c>
      <c r="AL30" s="1">
        <f t="shared" si="7"/>
        <v>0</v>
      </c>
      <c r="AM30" s="1">
        <f t="shared" si="7"/>
        <v>0</v>
      </c>
    </row>
    <row r="31" spans="2:39" x14ac:dyDescent="0.45">
      <c r="B31" s="1">
        <v>2041</v>
      </c>
      <c r="C31" s="1">
        <f>+'Battery cost function - central'!B31*(1+$C$5)</f>
        <v>228.4721304102838</v>
      </c>
      <c r="D31" s="9">
        <f t="shared" si="5"/>
        <v>-2.4032042723632019E-2</v>
      </c>
      <c r="E31" s="1">
        <f t="shared" si="1"/>
        <v>5.7118032602570956</v>
      </c>
      <c r="F31" s="1">
        <f ca="1">+SUM(OFFSET($I31,0,B31-$B$9):OFFSET($I45,0,B31-$B$9))</f>
        <v>46.327155432357081</v>
      </c>
      <c r="G31" s="1">
        <f t="shared" ca="1" si="2"/>
        <v>274.79928584264087</v>
      </c>
      <c r="H31" s="1">
        <f t="shared" ca="1" si="6"/>
        <v>-2.3610706593518604E-2</v>
      </c>
      <c r="I31" s="1">
        <f t="shared" si="3"/>
        <v>1.0506319877681802</v>
      </c>
      <c r="J31" s="1">
        <f t="shared" si="4"/>
        <v>1.1346825467896349</v>
      </c>
      <c r="K31" s="1">
        <f t="shared" si="4"/>
        <v>1.2254571505328058</v>
      </c>
      <c r="L31" s="1">
        <f t="shared" si="4"/>
        <v>1.32349372257543</v>
      </c>
      <c r="M31" s="1">
        <f t="shared" si="4"/>
        <v>1.4293732203814646</v>
      </c>
      <c r="N31" s="1">
        <f t="shared" si="4"/>
        <v>1.5437230780119819</v>
      </c>
      <c r="O31" s="1">
        <f t="shared" si="4"/>
        <v>1.6672209242529406</v>
      </c>
      <c r="P31" s="1">
        <f t="shared" si="4"/>
        <v>1.8005985981931758</v>
      </c>
      <c r="Q31" s="1">
        <f t="shared" si="4"/>
        <v>1.9446464860486299</v>
      </c>
      <c r="R31" s="1">
        <f t="shared" si="4"/>
        <v>2.1002182049325206</v>
      </c>
      <c r="S31" s="1">
        <f t="shared" si="4"/>
        <v>2.2682356613271222</v>
      </c>
      <c r="T31" s="1">
        <f t="shared" si="4"/>
        <v>2.4496945142332924</v>
      </c>
      <c r="U31" s="1">
        <f t="shared" si="4"/>
        <v>2.6456700753719558</v>
      </c>
      <c r="V31" s="1">
        <f t="shared" si="4"/>
        <v>2.8573236814017124</v>
      </c>
      <c r="W31" s="1">
        <f t="shared" si="4"/>
        <v>3.0859095759138495</v>
      </c>
      <c r="X31" s="1">
        <f t="shared" si="4"/>
        <v>3.3327823419869573</v>
      </c>
      <c r="Y31" s="1">
        <f t="shared" si="4"/>
        <v>3.5994049293459143</v>
      </c>
      <c r="Z31" s="1">
        <f t="shared" si="7"/>
        <v>3.8873573236935877</v>
      </c>
      <c r="AA31" s="1">
        <f t="shared" si="7"/>
        <v>4.1983459095890749</v>
      </c>
      <c r="AB31" s="1">
        <f t="shared" si="7"/>
        <v>4.5342135823562009</v>
      </c>
      <c r="AC31" s="1">
        <f t="shared" si="7"/>
        <v>4.8969506689446973</v>
      </c>
      <c r="AD31" s="1">
        <f t="shared" si="7"/>
        <v>5.2887067224602733</v>
      </c>
      <c r="AE31" s="1">
        <f t="shared" si="7"/>
        <v>5.7118032602570956</v>
      </c>
      <c r="AF31" s="1">
        <f t="shared" si="7"/>
        <v>0</v>
      </c>
      <c r="AG31" s="1">
        <f t="shared" si="7"/>
        <v>0</v>
      </c>
      <c r="AH31" s="1">
        <f t="shared" si="7"/>
        <v>0</v>
      </c>
      <c r="AI31" s="1">
        <f t="shared" si="7"/>
        <v>0</v>
      </c>
      <c r="AJ31" s="1">
        <f t="shared" si="7"/>
        <v>0</v>
      </c>
      <c r="AK31" s="1">
        <f t="shared" si="7"/>
        <v>0</v>
      </c>
      <c r="AL31" s="1">
        <f t="shared" si="7"/>
        <v>0</v>
      </c>
      <c r="AM31" s="1">
        <f t="shared" si="7"/>
        <v>0</v>
      </c>
    </row>
    <row r="32" spans="2:39" x14ac:dyDescent="0.45">
      <c r="B32" s="1">
        <v>2042</v>
      </c>
      <c r="C32" s="1">
        <f>+'Battery cost function - central'!B32*(1+$C$5)</f>
        <v>222.84627767788285</v>
      </c>
      <c r="D32" s="9">
        <f t="shared" si="5"/>
        <v>-2.4623803009575784E-2</v>
      </c>
      <c r="E32" s="1">
        <f t="shared" si="1"/>
        <v>5.5711569419470717</v>
      </c>
      <c r="F32" s="1">
        <f ca="1">+SUM(OFFSET($I32,0,B32-$B$9):OFFSET($I46,0,B32-$B$9))</f>
        <v>45.378265503955085</v>
      </c>
      <c r="G32" s="1">
        <f t="shared" ca="1" si="2"/>
        <v>268.22454318183793</v>
      </c>
      <c r="H32" s="1">
        <f t="shared" ca="1" si="6"/>
        <v>-2.3925617712732494E-2</v>
      </c>
      <c r="I32" s="1">
        <f t="shared" si="3"/>
        <v>0.94885317839427541</v>
      </c>
      <c r="J32" s="1">
        <f t="shared" si="4"/>
        <v>1.0247614326658174</v>
      </c>
      <c r="K32" s="1">
        <f t="shared" si="4"/>
        <v>1.1067423472790829</v>
      </c>
      <c r="L32" s="1">
        <f t="shared" si="4"/>
        <v>1.1952817350614098</v>
      </c>
      <c r="M32" s="1">
        <f t="shared" si="4"/>
        <v>1.2909042738663223</v>
      </c>
      <c r="N32" s="1">
        <f t="shared" si="4"/>
        <v>1.3941766157756283</v>
      </c>
      <c r="O32" s="1">
        <f t="shared" si="4"/>
        <v>1.5057107450376788</v>
      </c>
      <c r="P32" s="1">
        <f t="shared" si="4"/>
        <v>1.6261676046406932</v>
      </c>
      <c r="Q32" s="1">
        <f t="shared" si="4"/>
        <v>1.7562610130119485</v>
      </c>
      <c r="R32" s="1">
        <f t="shared" si="4"/>
        <v>1.8967618940529045</v>
      </c>
      <c r="S32" s="1">
        <f t="shared" si="4"/>
        <v>2.0485028455771372</v>
      </c>
      <c r="T32" s="1">
        <f t="shared" si="4"/>
        <v>2.2123830732233083</v>
      </c>
      <c r="U32" s="1">
        <f t="shared" si="4"/>
        <v>2.3893737190811732</v>
      </c>
      <c r="V32" s="1">
        <f t="shared" si="4"/>
        <v>2.580523616607667</v>
      </c>
      <c r="W32" s="1">
        <f t="shared" si="4"/>
        <v>2.7869655059362803</v>
      </c>
      <c r="X32" s="1">
        <f t="shared" si="4"/>
        <v>3.0099227464111831</v>
      </c>
      <c r="Y32" s="1">
        <f t="shared" si="4"/>
        <v>3.2507165661240776</v>
      </c>
      <c r="Z32" s="1">
        <f t="shared" si="7"/>
        <v>3.5107738914140039</v>
      </c>
      <c r="AA32" s="1">
        <f t="shared" si="7"/>
        <v>3.7916358027271246</v>
      </c>
      <c r="AB32" s="1">
        <f t="shared" si="7"/>
        <v>4.0949666669452949</v>
      </c>
      <c r="AC32" s="1">
        <f t="shared" si="7"/>
        <v>4.4225640003009188</v>
      </c>
      <c r="AD32" s="1">
        <f t="shared" si="7"/>
        <v>4.7763691203249925</v>
      </c>
      <c r="AE32" s="1">
        <f t="shared" si="7"/>
        <v>5.1584786499509923</v>
      </c>
      <c r="AF32" s="1">
        <f t="shared" si="7"/>
        <v>5.5711569419470717</v>
      </c>
      <c r="AG32" s="1">
        <f t="shared" si="7"/>
        <v>0</v>
      </c>
      <c r="AH32" s="1">
        <f t="shared" si="7"/>
        <v>0</v>
      </c>
      <c r="AI32" s="1">
        <f t="shared" si="7"/>
        <v>0</v>
      </c>
      <c r="AJ32" s="1">
        <f t="shared" si="7"/>
        <v>0</v>
      </c>
      <c r="AK32" s="1">
        <f t="shared" si="7"/>
        <v>0</v>
      </c>
      <c r="AL32" s="1">
        <f t="shared" si="7"/>
        <v>0</v>
      </c>
      <c r="AM32" s="1">
        <f t="shared" si="7"/>
        <v>0</v>
      </c>
    </row>
    <row r="33" spans="2:39" x14ac:dyDescent="0.45">
      <c r="B33" s="1">
        <v>2043</v>
      </c>
      <c r="C33" s="1">
        <f>+'Battery cost function - central'!B33*(1+$C$5)</f>
        <v>217.22042494548188</v>
      </c>
      <c r="D33" s="9">
        <f t="shared" si="5"/>
        <v>-2.5245441795231471E-2</v>
      </c>
      <c r="E33" s="1">
        <f t="shared" si="1"/>
        <v>5.4305106236370477</v>
      </c>
      <c r="F33" s="1">
        <f ca="1">+SUM(OFFSET($I33,0,B33-$B$9):OFFSET($I47,0,B33-$B$9))</f>
        <v>44.505362405055763</v>
      </c>
      <c r="G33" s="1">
        <f t="shared" ca="1" si="2"/>
        <v>261.72578735053764</v>
      </c>
      <c r="H33" s="1">
        <f t="shared" ca="1" si="6"/>
        <v>-2.422878888787805E-2</v>
      </c>
      <c r="I33" s="1">
        <f t="shared" si="3"/>
        <v>0.85638792658046525</v>
      </c>
      <c r="J33" s="1">
        <f t="shared" si="4"/>
        <v>0.92489896070690247</v>
      </c>
      <c r="K33" s="1">
        <f t="shared" si="4"/>
        <v>0.99889087756345463</v>
      </c>
      <c r="L33" s="1">
        <f t="shared" si="4"/>
        <v>1.0788021477685312</v>
      </c>
      <c r="M33" s="1">
        <f t="shared" si="4"/>
        <v>1.1651063195900138</v>
      </c>
      <c r="N33" s="1">
        <f t="shared" si="4"/>
        <v>1.2583148251572147</v>
      </c>
      <c r="O33" s="1">
        <f t="shared" si="4"/>
        <v>1.3589800111697921</v>
      </c>
      <c r="P33" s="1">
        <f t="shared" si="4"/>
        <v>1.4676984120633756</v>
      </c>
      <c r="Q33" s="1">
        <f t="shared" ref="Q33:AM48" si="8">+IF($B33&lt;Q$8,0,$E33/(1+$C$3)^($B33-Q$8))</f>
        <v>1.5851142850284456</v>
      </c>
      <c r="R33" s="1">
        <f t="shared" si="8"/>
        <v>1.7119234278307214</v>
      </c>
      <c r="S33" s="1">
        <f t="shared" si="8"/>
        <v>1.8488773020571792</v>
      </c>
      <c r="T33" s="1">
        <f t="shared" si="8"/>
        <v>1.9967874862217538</v>
      </c>
      <c r="U33" s="1">
        <f t="shared" si="8"/>
        <v>2.156530485119494</v>
      </c>
      <c r="V33" s="1">
        <f t="shared" si="8"/>
        <v>2.3290529239290541</v>
      </c>
      <c r="W33" s="1">
        <f t="shared" si="8"/>
        <v>2.5153771578433783</v>
      </c>
      <c r="X33" s="1">
        <f t="shared" si="8"/>
        <v>2.7166073304708482</v>
      </c>
      <c r="Y33" s="1">
        <f t="shared" si="8"/>
        <v>2.9339359169085166</v>
      </c>
      <c r="Z33" s="1">
        <f t="shared" si="8"/>
        <v>3.1686507902611978</v>
      </c>
      <c r="AA33" s="1">
        <f t="shared" si="8"/>
        <v>3.4221428534820939</v>
      </c>
      <c r="AB33" s="1">
        <f t="shared" si="8"/>
        <v>3.6959142817606616</v>
      </c>
      <c r="AC33" s="1">
        <f t="shared" si="8"/>
        <v>3.9915874243015148</v>
      </c>
      <c r="AD33" s="1">
        <f t="shared" si="8"/>
        <v>4.3109144182456367</v>
      </c>
      <c r="AE33" s="1">
        <f t="shared" si="8"/>
        <v>4.6557875717052877</v>
      </c>
      <c r="AF33" s="1">
        <f t="shared" si="8"/>
        <v>5.0282505774417103</v>
      </c>
      <c r="AG33" s="1">
        <f t="shared" si="8"/>
        <v>5.4305106236370477</v>
      </c>
      <c r="AH33" s="1">
        <f t="shared" si="8"/>
        <v>0</v>
      </c>
      <c r="AI33" s="1">
        <f t="shared" si="8"/>
        <v>0</v>
      </c>
      <c r="AJ33" s="1">
        <f t="shared" si="8"/>
        <v>0</v>
      </c>
      <c r="AK33" s="1">
        <f t="shared" si="8"/>
        <v>0</v>
      </c>
      <c r="AL33" s="1">
        <f t="shared" si="8"/>
        <v>0</v>
      </c>
      <c r="AM33" s="1">
        <f t="shared" si="8"/>
        <v>0</v>
      </c>
    </row>
    <row r="34" spans="2:39" x14ac:dyDescent="0.45">
      <c r="B34" s="1">
        <v>2044</v>
      </c>
      <c r="C34" s="1">
        <f>+'Battery cost function - central'!B34*(1+$C$5)</f>
        <v>211.59457221308088</v>
      </c>
      <c r="D34" s="9">
        <f t="shared" si="5"/>
        <v>-2.5899280575539696E-2</v>
      </c>
      <c r="E34" s="1">
        <f t="shared" si="1"/>
        <v>5.289864305327022</v>
      </c>
      <c r="F34" s="1">
        <f ca="1">+SUM(OFFSET($I34,0,B34-$B$9):OFFSET($I48,0,B34-$B$9))</f>
        <v>43.714525082019314</v>
      </c>
      <c r="G34" s="1">
        <f t="shared" ca="1" si="2"/>
        <v>255.3090972951002</v>
      </c>
      <c r="H34" s="1">
        <f t="shared" ca="1" si="6"/>
        <v>-2.4516843068441596E-2</v>
      </c>
      <c r="I34" s="1">
        <f t="shared" si="3"/>
        <v>0.77241490313745631</v>
      </c>
      <c r="J34" s="1">
        <f t="shared" ref="J34:Y49" si="9">+IF($B34&lt;J$8,0,$E34/(1+$C$3)^($B34-J$8))</f>
        <v>0.83420809538845297</v>
      </c>
      <c r="K34" s="1">
        <f t="shared" si="9"/>
        <v>0.9009447430195292</v>
      </c>
      <c r="L34" s="1">
        <f t="shared" si="9"/>
        <v>0.97302032246109149</v>
      </c>
      <c r="M34" s="1">
        <f t="shared" si="9"/>
        <v>1.0508619482579791</v>
      </c>
      <c r="N34" s="1">
        <f t="shared" si="9"/>
        <v>1.1349309041186173</v>
      </c>
      <c r="O34" s="1">
        <f t="shared" si="9"/>
        <v>1.2257253764481066</v>
      </c>
      <c r="P34" s="1">
        <f t="shared" si="9"/>
        <v>1.3237834065639553</v>
      </c>
      <c r="Q34" s="1">
        <f t="shared" si="9"/>
        <v>1.429686079089072</v>
      </c>
      <c r="R34" s="1">
        <f t="shared" si="9"/>
        <v>1.5440609654161976</v>
      </c>
      <c r="S34" s="1">
        <f t="shared" si="9"/>
        <v>1.6675858426494936</v>
      </c>
      <c r="T34" s="1">
        <f t="shared" si="9"/>
        <v>1.8009927100614531</v>
      </c>
      <c r="U34" s="1">
        <f t="shared" si="9"/>
        <v>1.9450721268663698</v>
      </c>
      <c r="V34" s="1">
        <f t="shared" si="9"/>
        <v>2.1006778970156792</v>
      </c>
      <c r="W34" s="1">
        <f t="shared" si="9"/>
        <v>2.268732128776934</v>
      </c>
      <c r="X34" s="1">
        <f t="shared" si="9"/>
        <v>2.4502306990790883</v>
      </c>
      <c r="Y34" s="1">
        <f t="shared" si="9"/>
        <v>2.6462491550054157</v>
      </c>
      <c r="Z34" s="1">
        <f t="shared" si="8"/>
        <v>2.8579490874058493</v>
      </c>
      <c r="AA34" s="1">
        <f t="shared" si="8"/>
        <v>3.0865850143983171</v>
      </c>
      <c r="AB34" s="1">
        <f t="shared" si="8"/>
        <v>3.3335118155501826</v>
      </c>
      <c r="AC34" s="1">
        <f t="shared" si="8"/>
        <v>3.6001927607941977</v>
      </c>
      <c r="AD34" s="1">
        <f t="shared" si="8"/>
        <v>3.8882081816577334</v>
      </c>
      <c r="AE34" s="1">
        <f t="shared" si="8"/>
        <v>4.1992648361903528</v>
      </c>
      <c r="AF34" s="1">
        <f t="shared" si="8"/>
        <v>4.5352060230855811</v>
      </c>
      <c r="AG34" s="1">
        <f t="shared" si="8"/>
        <v>4.8980225049324275</v>
      </c>
      <c r="AH34" s="1">
        <f t="shared" si="8"/>
        <v>5.289864305327022</v>
      </c>
      <c r="AI34" s="1">
        <f t="shared" si="8"/>
        <v>0</v>
      </c>
      <c r="AJ34" s="1">
        <f t="shared" si="8"/>
        <v>0</v>
      </c>
      <c r="AK34" s="1">
        <f t="shared" si="8"/>
        <v>0</v>
      </c>
      <c r="AL34" s="1">
        <f t="shared" si="8"/>
        <v>0</v>
      </c>
      <c r="AM34" s="1">
        <f t="shared" si="8"/>
        <v>0</v>
      </c>
    </row>
    <row r="35" spans="2:39" x14ac:dyDescent="0.45">
      <c r="B35" s="1">
        <v>2045</v>
      </c>
      <c r="C35" s="1">
        <f>+'Battery cost function - central'!B35*(1+$C$5)</f>
        <v>205.96871948067988</v>
      </c>
      <c r="D35" s="9">
        <f t="shared" si="5"/>
        <v>-2.6587887740029736E-2</v>
      </c>
      <c r="E35" s="1">
        <f t="shared" si="1"/>
        <v>5.1492179870169972</v>
      </c>
      <c r="F35" s="1">
        <f ca="1">+SUM(OFFSET($I35,0,B35-$B$9):OFFSET($I49,0,B35-$B$9))</f>
        <v>43.012318796914784</v>
      </c>
      <c r="G35" s="1">
        <f t="shared" ca="1" si="2"/>
        <v>248.98103827759468</v>
      </c>
      <c r="H35" s="1">
        <f t="shared" ca="1" si="6"/>
        <v>-2.478587361182516E-2</v>
      </c>
      <c r="I35" s="1">
        <f t="shared" si="3"/>
        <v>0.69618335407788134</v>
      </c>
      <c r="J35" s="1">
        <f t="shared" si="9"/>
        <v>0.75187802240411172</v>
      </c>
      <c r="K35" s="1">
        <f t="shared" si="9"/>
        <v>0.81202826419644081</v>
      </c>
      <c r="L35" s="1">
        <f t="shared" si="9"/>
        <v>0.87699052533215605</v>
      </c>
      <c r="M35" s="1">
        <f t="shared" si="9"/>
        <v>0.94714976735872858</v>
      </c>
      <c r="N35" s="1">
        <f t="shared" si="9"/>
        <v>1.0229217487474269</v>
      </c>
      <c r="O35" s="1">
        <f t="shared" si="9"/>
        <v>1.1047554886472213</v>
      </c>
      <c r="P35" s="1">
        <f t="shared" si="9"/>
        <v>1.1931359277389988</v>
      </c>
      <c r="Q35" s="1">
        <f t="shared" si="9"/>
        <v>1.2885868019581188</v>
      </c>
      <c r="R35" s="1">
        <f t="shared" si="9"/>
        <v>1.3916737461147686</v>
      </c>
      <c r="S35" s="1">
        <f t="shared" si="9"/>
        <v>1.5030076458039501</v>
      </c>
      <c r="T35" s="1">
        <f t="shared" si="9"/>
        <v>1.6232482574682661</v>
      </c>
      <c r="U35" s="1">
        <f t="shared" si="9"/>
        <v>1.7531081180657273</v>
      </c>
      <c r="V35" s="1">
        <f t="shared" si="9"/>
        <v>1.8933567675109859</v>
      </c>
      <c r="W35" s="1">
        <f t="shared" si="9"/>
        <v>2.0448253089118649</v>
      </c>
      <c r="X35" s="1">
        <f t="shared" si="9"/>
        <v>2.2084113336248143</v>
      </c>
      <c r="Y35" s="1">
        <f t="shared" si="9"/>
        <v>2.3850842403147992</v>
      </c>
      <c r="Z35" s="1">
        <f t="shared" si="8"/>
        <v>2.5758909795399831</v>
      </c>
      <c r="AA35" s="1">
        <f t="shared" si="8"/>
        <v>2.7819622579031824</v>
      </c>
      <c r="AB35" s="1">
        <f t="shared" si="8"/>
        <v>3.0045192385354369</v>
      </c>
      <c r="AC35" s="1">
        <f t="shared" si="8"/>
        <v>3.2448807776182718</v>
      </c>
      <c r="AD35" s="1">
        <f t="shared" si="8"/>
        <v>3.5044712398277342</v>
      </c>
      <c r="AE35" s="1">
        <f t="shared" si="8"/>
        <v>3.7848289390139529</v>
      </c>
      <c r="AF35" s="1">
        <f t="shared" si="8"/>
        <v>4.087615254135069</v>
      </c>
      <c r="AG35" s="1">
        <f t="shared" si="8"/>
        <v>4.4146244744658754</v>
      </c>
      <c r="AH35" s="1">
        <f t="shared" si="8"/>
        <v>4.7677944324231456</v>
      </c>
      <c r="AI35" s="1">
        <f t="shared" si="8"/>
        <v>5.1492179870169972</v>
      </c>
      <c r="AJ35" s="1">
        <f t="shared" si="8"/>
        <v>0</v>
      </c>
      <c r="AK35" s="1">
        <f t="shared" si="8"/>
        <v>0</v>
      </c>
      <c r="AL35" s="1">
        <f t="shared" si="8"/>
        <v>0</v>
      </c>
      <c r="AM35" s="1">
        <f t="shared" si="8"/>
        <v>0</v>
      </c>
    </row>
    <row r="36" spans="2:39" x14ac:dyDescent="0.45">
      <c r="B36" s="1">
        <v>2046</v>
      </c>
      <c r="C36" s="1">
        <f>+'Battery cost function - central'!B36*(1+$C$5)</f>
        <v>200.34286674827894</v>
      </c>
      <c r="D36" s="9">
        <f t="shared" si="5"/>
        <v>-2.731411229135039E-2</v>
      </c>
      <c r="E36" s="1">
        <f t="shared" si="1"/>
        <v>5.0085716687069741</v>
      </c>
      <c r="F36" s="1">
        <f ca="1">+SUM(OFFSET($I36,0,B36-$B$9):OFFSET($I50,0,B36-$B$9))</f>
        <v>42.405834032776717</v>
      </c>
      <c r="G36" s="1">
        <f t="shared" ca="1" si="2"/>
        <v>242.74870078105565</v>
      </c>
      <c r="H36" s="1">
        <f t="shared" ca="1" si="6"/>
        <v>-2.5031374034156229E-2</v>
      </c>
      <c r="I36" s="1">
        <f t="shared" si="3"/>
        <v>0.62700715163817511</v>
      </c>
      <c r="J36" s="1">
        <f t="shared" si="9"/>
        <v>0.67716772376922918</v>
      </c>
      <c r="K36" s="1">
        <f t="shared" si="9"/>
        <v>0.73134114167076747</v>
      </c>
      <c r="L36" s="1">
        <f t="shared" si="9"/>
        <v>0.78984843300442897</v>
      </c>
      <c r="M36" s="1">
        <f t="shared" si="9"/>
        <v>0.85303630764478333</v>
      </c>
      <c r="N36" s="1">
        <f t="shared" si="9"/>
        <v>0.921279212256366</v>
      </c>
      <c r="O36" s="1">
        <f t="shared" si="9"/>
        <v>0.99498154923687532</v>
      </c>
      <c r="P36" s="1">
        <f t="shared" si="9"/>
        <v>1.0745800731758255</v>
      </c>
      <c r="Q36" s="1">
        <f t="shared" si="9"/>
        <v>1.1605464790298914</v>
      </c>
      <c r="R36" s="1">
        <f t="shared" si="9"/>
        <v>1.2533901973522827</v>
      </c>
      <c r="S36" s="1">
        <f t="shared" si="9"/>
        <v>1.3536614131404656</v>
      </c>
      <c r="T36" s="1">
        <f t="shared" si="9"/>
        <v>1.461954326191703</v>
      </c>
      <c r="U36" s="1">
        <f t="shared" si="9"/>
        <v>1.5789106722870392</v>
      </c>
      <c r="V36" s="1">
        <f t="shared" si="9"/>
        <v>1.7052235260700024</v>
      </c>
      <c r="W36" s="1">
        <f t="shared" si="9"/>
        <v>1.841641408155603</v>
      </c>
      <c r="X36" s="1">
        <f t="shared" si="9"/>
        <v>1.988972720808051</v>
      </c>
      <c r="Y36" s="1">
        <f t="shared" si="9"/>
        <v>2.1480905384726952</v>
      </c>
      <c r="Z36" s="1">
        <f t="shared" si="8"/>
        <v>2.3199377815505109</v>
      </c>
      <c r="AA36" s="1">
        <f t="shared" si="8"/>
        <v>2.5055328040745519</v>
      </c>
      <c r="AB36" s="1">
        <f t="shared" si="8"/>
        <v>2.7059754284005164</v>
      </c>
      <c r="AC36" s="1">
        <f t="shared" si="8"/>
        <v>2.9224534626725576</v>
      </c>
      <c r="AD36" s="1">
        <f t="shared" si="8"/>
        <v>3.1562497396863622</v>
      </c>
      <c r="AE36" s="1">
        <f t="shared" si="8"/>
        <v>3.4087497188612716</v>
      </c>
      <c r="AF36" s="1">
        <f t="shared" si="8"/>
        <v>3.6814496963701733</v>
      </c>
      <c r="AG36" s="1">
        <f t="shared" si="8"/>
        <v>3.9759656720797878</v>
      </c>
      <c r="AH36" s="1">
        <f t="shared" si="8"/>
        <v>4.2940429258461705</v>
      </c>
      <c r="AI36" s="1">
        <f t="shared" si="8"/>
        <v>4.6375663599138646</v>
      </c>
      <c r="AJ36" s="1">
        <f t="shared" si="8"/>
        <v>5.0085716687069741</v>
      </c>
      <c r="AK36" s="1">
        <f t="shared" si="8"/>
        <v>0</v>
      </c>
      <c r="AL36" s="1">
        <f t="shared" si="8"/>
        <v>0</v>
      </c>
      <c r="AM36" s="1">
        <f t="shared" si="8"/>
        <v>0</v>
      </c>
    </row>
    <row r="37" spans="2:39" x14ac:dyDescent="0.45">
      <c r="B37" s="1">
        <v>2047</v>
      </c>
      <c r="C37" s="1">
        <f>+'Battery cost function - central'!B37*(1+$C$5)</f>
        <v>194.71701401587796</v>
      </c>
      <c r="D37" s="9">
        <f t="shared" si="5"/>
        <v>-2.808112324492984E-2</v>
      </c>
      <c r="E37" s="1">
        <f t="shared" si="1"/>
        <v>4.8679253503969493</v>
      </c>
      <c r="F37" s="1">
        <f ca="1">+SUM(OFFSET($I37,0,B37-$B$9):OFFSET($I51,0,B37-$B$9))</f>
        <v>41.902728511282426</v>
      </c>
      <c r="G37" s="1">
        <f t="shared" ca="1" si="2"/>
        <v>236.61974252716038</v>
      </c>
      <c r="H37" s="1">
        <f t="shared" ca="1" si="6"/>
        <v>-2.5248160893034832E-2</v>
      </c>
      <c r="I37" s="1">
        <f t="shared" si="3"/>
        <v>0.56425933938663986</v>
      </c>
      <c r="J37" s="1">
        <f t="shared" si="9"/>
        <v>0.60940008653757105</v>
      </c>
      <c r="K37" s="1">
        <f t="shared" si="9"/>
        <v>0.65815209346057679</v>
      </c>
      <c r="L37" s="1">
        <f t="shared" si="9"/>
        <v>0.71080426093742288</v>
      </c>
      <c r="M37" s="1">
        <f t="shared" si="9"/>
        <v>0.76766860181241681</v>
      </c>
      <c r="N37" s="1">
        <f t="shared" si="9"/>
        <v>0.82908208995741017</v>
      </c>
      <c r="O37" s="1">
        <f t="shared" si="9"/>
        <v>0.89540865715400297</v>
      </c>
      <c r="P37" s="1">
        <f t="shared" si="9"/>
        <v>0.96704134972632338</v>
      </c>
      <c r="Q37" s="1">
        <f t="shared" si="9"/>
        <v>1.0444046577044293</v>
      </c>
      <c r="R37" s="1">
        <f t="shared" si="9"/>
        <v>1.1279570303207835</v>
      </c>
      <c r="S37" s="1">
        <f t="shared" si="9"/>
        <v>1.2181935927464465</v>
      </c>
      <c r="T37" s="1">
        <f t="shared" si="9"/>
        <v>1.3156490801661622</v>
      </c>
      <c r="U37" s="1">
        <f t="shared" si="9"/>
        <v>1.4209010065794552</v>
      </c>
      <c r="V37" s="1">
        <f t="shared" si="9"/>
        <v>1.5345730871058116</v>
      </c>
      <c r="W37" s="1">
        <f t="shared" si="9"/>
        <v>1.6573389340742766</v>
      </c>
      <c r="X37" s="1">
        <f t="shared" si="9"/>
        <v>1.7899260488002191</v>
      </c>
      <c r="Y37" s="1">
        <f t="shared" si="9"/>
        <v>1.9331201327042367</v>
      </c>
      <c r="Z37" s="1">
        <f t="shared" si="8"/>
        <v>2.0877697433205755</v>
      </c>
      <c r="AA37" s="1">
        <f t="shared" si="8"/>
        <v>2.2547913227862217</v>
      </c>
      <c r="AB37" s="1">
        <f t="shared" si="8"/>
        <v>2.4351746286091194</v>
      </c>
      <c r="AC37" s="1">
        <f t="shared" si="8"/>
        <v>2.6299885988978495</v>
      </c>
      <c r="AD37" s="1">
        <f t="shared" si="8"/>
        <v>2.8403876868096773</v>
      </c>
      <c r="AE37" s="1">
        <f t="shared" si="8"/>
        <v>3.0676187017544514</v>
      </c>
      <c r="AF37" s="1">
        <f t="shared" si="8"/>
        <v>3.3130281978948082</v>
      </c>
      <c r="AG37" s="1">
        <f t="shared" si="8"/>
        <v>3.5780704537263928</v>
      </c>
      <c r="AH37" s="1">
        <f t="shared" si="8"/>
        <v>3.8643160900245044</v>
      </c>
      <c r="AI37" s="1">
        <f t="shared" si="8"/>
        <v>4.1734613772264648</v>
      </c>
      <c r="AJ37" s="1">
        <f t="shared" si="8"/>
        <v>4.5073382874045826</v>
      </c>
      <c r="AK37" s="1">
        <f t="shared" si="8"/>
        <v>4.8679253503969493</v>
      </c>
      <c r="AL37" s="1">
        <f t="shared" si="8"/>
        <v>0</v>
      </c>
      <c r="AM37" s="1">
        <f t="shared" si="8"/>
        <v>0</v>
      </c>
    </row>
    <row r="38" spans="2:39" x14ac:dyDescent="0.45">
      <c r="B38" s="1">
        <v>2048</v>
      </c>
      <c r="C38" s="1">
        <f>+'Battery cost function - central'!B38*(1+$C$5)</f>
        <v>189.09116128347696</v>
      </c>
      <c r="D38" s="9">
        <f t="shared" si="5"/>
        <v>-2.8892455858748112E-2</v>
      </c>
      <c r="E38" s="1">
        <f t="shared" si="1"/>
        <v>4.7272790320869245</v>
      </c>
      <c r="F38" s="1">
        <f ca="1">+SUM(OFFSET($I38,0,B38-$B$9):OFFSET($I52,0,B38-$B$9))</f>
        <v>41.511272571843421</v>
      </c>
      <c r="G38" s="1">
        <f t="shared" ca="1" si="2"/>
        <v>230.60243385532038</v>
      </c>
      <c r="H38" s="1">
        <f t="shared" ca="1" si="6"/>
        <v>-2.5430289998516487E-2</v>
      </c>
      <c r="I38" s="1">
        <f t="shared" si="3"/>
        <v>0.50736713086159724</v>
      </c>
      <c r="J38" s="1">
        <f t="shared" si="9"/>
        <v>0.54795650133052498</v>
      </c>
      <c r="K38" s="1">
        <f t="shared" si="9"/>
        <v>0.59179302143696699</v>
      </c>
      <c r="L38" s="1">
        <f t="shared" si="9"/>
        <v>0.63913646315192441</v>
      </c>
      <c r="M38" s="1">
        <f t="shared" si="9"/>
        <v>0.6902673802040783</v>
      </c>
      <c r="N38" s="1">
        <f t="shared" si="9"/>
        <v>0.74548877062040464</v>
      </c>
      <c r="O38" s="1">
        <f t="shared" si="9"/>
        <v>0.80512787227003701</v>
      </c>
      <c r="P38" s="1">
        <f t="shared" si="9"/>
        <v>0.86953810205164006</v>
      </c>
      <c r="Q38" s="1">
        <f t="shared" si="9"/>
        <v>0.93910115021577134</v>
      </c>
      <c r="R38" s="1">
        <f t="shared" si="9"/>
        <v>1.014229242233033</v>
      </c>
      <c r="S38" s="1">
        <f t="shared" si="9"/>
        <v>1.0953675816116757</v>
      </c>
      <c r="T38" s="1">
        <f t="shared" si="9"/>
        <v>1.1829969881406099</v>
      </c>
      <c r="U38" s="1">
        <f t="shared" si="9"/>
        <v>1.2776367471918588</v>
      </c>
      <c r="V38" s="1">
        <f t="shared" si="9"/>
        <v>1.3798476869672076</v>
      </c>
      <c r="W38" s="1">
        <f t="shared" si="9"/>
        <v>1.4902355019245841</v>
      </c>
      <c r="X38" s="1">
        <f t="shared" si="9"/>
        <v>1.609454342078551</v>
      </c>
      <c r="Y38" s="1">
        <f t="shared" si="9"/>
        <v>1.7382106894448353</v>
      </c>
      <c r="Z38" s="1">
        <f t="shared" si="8"/>
        <v>1.8772675446004221</v>
      </c>
      <c r="AA38" s="1">
        <f t="shared" si="8"/>
        <v>2.0274489481684559</v>
      </c>
      <c r="AB38" s="1">
        <f t="shared" si="8"/>
        <v>2.1896448640219326</v>
      </c>
      <c r="AC38" s="1">
        <f t="shared" si="8"/>
        <v>2.3648164531436873</v>
      </c>
      <c r="AD38" s="1">
        <f t="shared" si="8"/>
        <v>2.5540017693951822</v>
      </c>
      <c r="AE38" s="1">
        <f t="shared" si="8"/>
        <v>2.7583219109467971</v>
      </c>
      <c r="AF38" s="1">
        <f t="shared" si="8"/>
        <v>2.978987663822541</v>
      </c>
      <c r="AG38" s="1">
        <f t="shared" si="8"/>
        <v>3.2173066769283447</v>
      </c>
      <c r="AH38" s="1">
        <f t="shared" si="8"/>
        <v>3.4746912110826123</v>
      </c>
      <c r="AI38" s="1">
        <f t="shared" si="8"/>
        <v>3.7526665079692214</v>
      </c>
      <c r="AJ38" s="1">
        <f t="shared" si="8"/>
        <v>4.0528798286067591</v>
      </c>
      <c r="AK38" s="1">
        <f t="shared" si="8"/>
        <v>4.3771102148952998</v>
      </c>
      <c r="AL38" s="1">
        <f t="shared" si="8"/>
        <v>4.7272790320869245</v>
      </c>
      <c r="AM38" s="1">
        <f t="shared" si="8"/>
        <v>0</v>
      </c>
    </row>
    <row r="39" spans="2:39" x14ac:dyDescent="0.45">
      <c r="B39" s="1">
        <v>2049</v>
      </c>
      <c r="C39" s="1">
        <f>+'Battery cost function - central'!B39*(1+$C$5)</f>
        <v>183.46530855107602</v>
      </c>
      <c r="D39" s="9">
        <f t="shared" si="5"/>
        <v>-2.9752066115702358E-2</v>
      </c>
      <c r="E39" s="1">
        <f t="shared" si="1"/>
        <v>4.5866327137769005</v>
      </c>
      <c r="F39" s="1">
        <f ca="1">+SUM(OFFSET($I39,0,B39-$B$9):OFFSET($I53,0,B39-$B$9))</f>
        <v>41.240398181024119</v>
      </c>
      <c r="G39" s="1">
        <f t="shared" ca="1" si="2"/>
        <v>224.70570673210014</v>
      </c>
      <c r="H39" s="1">
        <f t="shared" ca="1" si="6"/>
        <v>-2.5570966553283836E-2</v>
      </c>
      <c r="I39" s="1">
        <f t="shared" si="3"/>
        <v>0.4558073244808043</v>
      </c>
      <c r="J39" s="1">
        <f t="shared" si="9"/>
        <v>0.49227191043926871</v>
      </c>
      <c r="K39" s="1">
        <f t="shared" si="9"/>
        <v>0.53165366327441022</v>
      </c>
      <c r="L39" s="1">
        <f t="shared" si="9"/>
        <v>0.57418595633636305</v>
      </c>
      <c r="M39" s="1">
        <f t="shared" si="9"/>
        <v>0.62012083284327213</v>
      </c>
      <c r="N39" s="1">
        <f t="shared" si="9"/>
        <v>0.66973049947073382</v>
      </c>
      <c r="O39" s="1">
        <f t="shared" si="9"/>
        <v>0.72330893942839269</v>
      </c>
      <c r="P39" s="1">
        <f t="shared" si="9"/>
        <v>0.78117365458266408</v>
      </c>
      <c r="Q39" s="1">
        <f t="shared" si="9"/>
        <v>0.84366754694927726</v>
      </c>
      <c r="R39" s="1">
        <f t="shared" si="9"/>
        <v>0.91116095070521952</v>
      </c>
      <c r="S39" s="1">
        <f t="shared" si="9"/>
        <v>0.98405382676163711</v>
      </c>
      <c r="T39" s="1">
        <f t="shared" si="9"/>
        <v>1.0627781329025681</v>
      </c>
      <c r="U39" s="1">
        <f t="shared" si="9"/>
        <v>1.1478003835347736</v>
      </c>
      <c r="V39" s="1">
        <f t="shared" si="9"/>
        <v>1.2396244142175556</v>
      </c>
      <c r="W39" s="1">
        <f t="shared" si="9"/>
        <v>1.33879436735496</v>
      </c>
      <c r="X39" s="1">
        <f t="shared" si="9"/>
        <v>1.4458979167433568</v>
      </c>
      <c r="Y39" s="1">
        <f t="shared" si="9"/>
        <v>1.5615697500828256</v>
      </c>
      <c r="Z39" s="1">
        <f t="shared" si="8"/>
        <v>1.6864953300894518</v>
      </c>
      <c r="AA39" s="1">
        <f t="shared" si="8"/>
        <v>1.821414956496608</v>
      </c>
      <c r="AB39" s="1">
        <f t="shared" si="8"/>
        <v>1.9671281530163369</v>
      </c>
      <c r="AC39" s="1">
        <f t="shared" si="8"/>
        <v>2.1244984052576439</v>
      </c>
      <c r="AD39" s="1">
        <f t="shared" si="8"/>
        <v>2.2944582776782552</v>
      </c>
      <c r="AE39" s="1">
        <f t="shared" si="8"/>
        <v>2.4780149398925158</v>
      </c>
      <c r="AF39" s="1">
        <f t="shared" si="8"/>
        <v>2.6762561350839174</v>
      </c>
      <c r="AG39" s="1">
        <f t="shared" si="8"/>
        <v>2.8903566258906306</v>
      </c>
      <c r="AH39" s="1">
        <f t="shared" si="8"/>
        <v>3.1215851559618817</v>
      </c>
      <c r="AI39" s="1">
        <f t="shared" si="8"/>
        <v>3.3713119684388322</v>
      </c>
      <c r="AJ39" s="1">
        <f t="shared" si="8"/>
        <v>3.6410169259139389</v>
      </c>
      <c r="AK39" s="1">
        <f t="shared" si="8"/>
        <v>3.9322982799870543</v>
      </c>
      <c r="AL39" s="1">
        <f t="shared" si="8"/>
        <v>4.2468821423860188</v>
      </c>
      <c r="AM39" s="1">
        <f t="shared" si="8"/>
        <v>4.5866327137769005</v>
      </c>
    </row>
    <row r="40" spans="2:39" x14ac:dyDescent="0.45">
      <c r="B40" s="1">
        <v>2050</v>
      </c>
      <c r="C40" s="1">
        <f>+'Battery cost function - central'!B40*(1+$C$5)</f>
        <v>177.83945581867522</v>
      </c>
      <c r="D40" s="9">
        <f t="shared" si="5"/>
        <v>-3.06643952299821E-2</v>
      </c>
      <c r="E40" s="1">
        <f t="shared" si="1"/>
        <v>4.445986395466881</v>
      </c>
      <c r="I40" s="1">
        <f t="shared" si="3"/>
        <v>0.40910210049463358</v>
      </c>
      <c r="J40" s="1">
        <f t="shared" si="9"/>
        <v>0.44183026853420432</v>
      </c>
      <c r="K40" s="1">
        <f t="shared" si="9"/>
        <v>0.47717669001694069</v>
      </c>
      <c r="L40" s="1">
        <f t="shared" si="9"/>
        <v>0.515350825218296</v>
      </c>
      <c r="M40" s="1">
        <f t="shared" si="9"/>
        <v>0.55657889123575965</v>
      </c>
      <c r="N40" s="1">
        <f t="shared" si="9"/>
        <v>0.60110520253462052</v>
      </c>
      <c r="O40" s="1">
        <f t="shared" si="9"/>
        <v>0.64919361873739001</v>
      </c>
      <c r="P40" s="1">
        <f t="shared" si="9"/>
        <v>0.70112910823638142</v>
      </c>
      <c r="Q40" s="1">
        <f t="shared" si="9"/>
        <v>0.75721943689529192</v>
      </c>
      <c r="R40" s="1">
        <f t="shared" si="9"/>
        <v>0.81779699184691523</v>
      </c>
      <c r="S40" s="1">
        <f t="shared" si="9"/>
        <v>0.88322075119466859</v>
      </c>
      <c r="T40" s="1">
        <f t="shared" si="9"/>
        <v>0.95387841129024209</v>
      </c>
      <c r="U40" s="1">
        <f t="shared" si="9"/>
        <v>1.0301886841934615</v>
      </c>
      <c r="V40" s="1">
        <f t="shared" si="9"/>
        <v>1.1126037789289385</v>
      </c>
      <c r="W40" s="1">
        <f t="shared" si="9"/>
        <v>1.2016120812432536</v>
      </c>
      <c r="X40" s="1">
        <f t="shared" si="9"/>
        <v>1.297741047742714</v>
      </c>
      <c r="Y40" s="1">
        <f t="shared" si="9"/>
        <v>1.401560331562131</v>
      </c>
      <c r="Z40" s="1">
        <f t="shared" si="8"/>
        <v>1.5136851580871016</v>
      </c>
      <c r="AA40" s="1">
        <f t="shared" si="8"/>
        <v>1.63477997073407</v>
      </c>
      <c r="AB40" s="1">
        <f t="shared" si="8"/>
        <v>1.7655623683927957</v>
      </c>
      <c r="AC40" s="1">
        <f t="shared" si="8"/>
        <v>1.9068073578642195</v>
      </c>
      <c r="AD40" s="1">
        <f t="shared" si="8"/>
        <v>2.059351946493357</v>
      </c>
      <c r="AE40" s="1">
        <f t="shared" si="8"/>
        <v>2.2241001022128257</v>
      </c>
      <c r="AF40" s="1">
        <f t="shared" si="8"/>
        <v>2.402028110389852</v>
      </c>
      <c r="AG40" s="1">
        <f t="shared" si="8"/>
        <v>2.5941903592210402</v>
      </c>
      <c r="AH40" s="1">
        <f t="shared" si="8"/>
        <v>2.8017255879587233</v>
      </c>
      <c r="AI40" s="1">
        <f t="shared" si="8"/>
        <v>3.0258636349954218</v>
      </c>
      <c r="AJ40" s="1">
        <f t="shared" si="8"/>
        <v>3.2679327257950552</v>
      </c>
      <c r="AK40" s="1">
        <f t="shared" si="8"/>
        <v>3.5293673438586599</v>
      </c>
      <c r="AL40" s="1">
        <f t="shared" si="8"/>
        <v>3.811716731367353</v>
      </c>
      <c r="AM40" s="1">
        <f t="shared" si="8"/>
        <v>4.1166540698767413</v>
      </c>
    </row>
    <row r="41" spans="2:39" x14ac:dyDescent="0.45">
      <c r="B41" s="1">
        <v>2051</v>
      </c>
      <c r="C41" s="1">
        <f>+'Battery cost function - central'!B41*(1+$C$5)</f>
        <v>177.83945581867522</v>
      </c>
      <c r="D41" s="9">
        <v>0</v>
      </c>
      <c r="E41" s="1">
        <f t="shared" si="1"/>
        <v>4.445986395466881</v>
      </c>
      <c r="I41" s="1">
        <f t="shared" si="3"/>
        <v>0.37879824119873479</v>
      </c>
      <c r="J41" s="1">
        <f t="shared" si="9"/>
        <v>0.40910210049463358</v>
      </c>
      <c r="K41" s="1">
        <f t="shared" si="9"/>
        <v>0.44183026853420432</v>
      </c>
      <c r="L41" s="1">
        <f t="shared" si="9"/>
        <v>0.47717669001694069</v>
      </c>
      <c r="M41" s="1">
        <f t="shared" si="9"/>
        <v>0.515350825218296</v>
      </c>
      <c r="N41" s="1">
        <f t="shared" si="9"/>
        <v>0.55657889123575965</v>
      </c>
      <c r="O41" s="1">
        <f t="shared" si="9"/>
        <v>0.60110520253462052</v>
      </c>
      <c r="P41" s="1">
        <f t="shared" si="9"/>
        <v>0.64919361873739001</v>
      </c>
      <c r="Q41" s="1">
        <f t="shared" si="9"/>
        <v>0.70112910823638142</v>
      </c>
      <c r="R41" s="1">
        <f t="shared" si="9"/>
        <v>0.75721943689529192</v>
      </c>
      <c r="S41" s="1">
        <f t="shared" si="9"/>
        <v>0.81779699184691523</v>
      </c>
      <c r="T41" s="1">
        <f t="shared" si="9"/>
        <v>0.88322075119466859</v>
      </c>
      <c r="U41" s="1">
        <f t="shared" si="9"/>
        <v>0.95387841129024209</v>
      </c>
      <c r="V41" s="1">
        <f t="shared" si="9"/>
        <v>1.0301886841934615</v>
      </c>
      <c r="W41" s="1">
        <f t="shared" si="9"/>
        <v>1.1126037789289385</v>
      </c>
      <c r="X41" s="1">
        <f t="shared" si="9"/>
        <v>1.2016120812432536</v>
      </c>
      <c r="Y41" s="1">
        <f t="shared" si="9"/>
        <v>1.297741047742714</v>
      </c>
      <c r="Z41" s="1">
        <f t="shared" si="8"/>
        <v>1.401560331562131</v>
      </c>
      <c r="AA41" s="1">
        <f t="shared" si="8"/>
        <v>1.5136851580871016</v>
      </c>
      <c r="AB41" s="1">
        <f t="shared" si="8"/>
        <v>1.63477997073407</v>
      </c>
      <c r="AC41" s="1">
        <f t="shared" si="8"/>
        <v>1.7655623683927957</v>
      </c>
      <c r="AD41" s="1">
        <f t="shared" si="8"/>
        <v>1.9068073578642195</v>
      </c>
      <c r="AE41" s="1">
        <f t="shared" si="8"/>
        <v>2.059351946493357</v>
      </c>
      <c r="AF41" s="1">
        <f t="shared" si="8"/>
        <v>2.2241001022128257</v>
      </c>
      <c r="AG41" s="1">
        <f t="shared" si="8"/>
        <v>2.402028110389852</v>
      </c>
      <c r="AH41" s="1">
        <f t="shared" si="8"/>
        <v>2.5941903592210402</v>
      </c>
      <c r="AI41" s="1">
        <f t="shared" si="8"/>
        <v>2.8017255879587233</v>
      </c>
      <c r="AJ41" s="1">
        <f t="shared" si="8"/>
        <v>3.0258636349954218</v>
      </c>
      <c r="AK41" s="1">
        <f t="shared" si="8"/>
        <v>3.2679327257950552</v>
      </c>
      <c r="AL41" s="1">
        <f t="shared" si="8"/>
        <v>3.5293673438586599</v>
      </c>
      <c r="AM41" s="1">
        <f t="shared" si="8"/>
        <v>3.811716731367353</v>
      </c>
    </row>
    <row r="42" spans="2:39" x14ac:dyDescent="0.45">
      <c r="B42" s="1">
        <v>2052</v>
      </c>
      <c r="C42" s="1">
        <f>+'Battery cost function - central'!B42*(1+$C$5)</f>
        <v>177.83945581867522</v>
      </c>
      <c r="D42" s="9">
        <v>0</v>
      </c>
      <c r="E42" s="1">
        <f t="shared" si="1"/>
        <v>4.445986395466881</v>
      </c>
      <c r="I42" s="1">
        <f t="shared" si="3"/>
        <v>0.3507391122210507</v>
      </c>
      <c r="J42" s="1">
        <f t="shared" si="9"/>
        <v>0.37879824119873479</v>
      </c>
      <c r="K42" s="1">
        <f t="shared" si="9"/>
        <v>0.40910210049463358</v>
      </c>
      <c r="L42" s="1">
        <f t="shared" si="9"/>
        <v>0.44183026853420432</v>
      </c>
      <c r="M42" s="1">
        <f t="shared" si="9"/>
        <v>0.47717669001694069</v>
      </c>
      <c r="N42" s="1">
        <f t="shared" si="9"/>
        <v>0.515350825218296</v>
      </c>
      <c r="O42" s="1">
        <f t="shared" si="9"/>
        <v>0.55657889123575965</v>
      </c>
      <c r="P42" s="1">
        <f t="shared" si="9"/>
        <v>0.60110520253462052</v>
      </c>
      <c r="Q42" s="1">
        <f t="shared" si="9"/>
        <v>0.64919361873739001</v>
      </c>
      <c r="R42" s="1">
        <f t="shared" si="9"/>
        <v>0.70112910823638142</v>
      </c>
      <c r="S42" s="1">
        <f t="shared" si="9"/>
        <v>0.75721943689529192</v>
      </c>
      <c r="T42" s="1">
        <f t="shared" si="9"/>
        <v>0.81779699184691523</v>
      </c>
      <c r="U42" s="1">
        <f t="shared" si="9"/>
        <v>0.88322075119466859</v>
      </c>
      <c r="V42" s="1">
        <f t="shared" si="9"/>
        <v>0.95387841129024209</v>
      </c>
      <c r="W42" s="1">
        <f t="shared" si="9"/>
        <v>1.0301886841934615</v>
      </c>
      <c r="X42" s="1">
        <f t="shared" si="9"/>
        <v>1.1126037789289385</v>
      </c>
      <c r="Y42" s="1">
        <f t="shared" si="9"/>
        <v>1.2016120812432536</v>
      </c>
      <c r="Z42" s="1">
        <f t="shared" si="8"/>
        <v>1.297741047742714</v>
      </c>
      <c r="AA42" s="1">
        <f t="shared" si="8"/>
        <v>1.401560331562131</v>
      </c>
      <c r="AB42" s="1">
        <f t="shared" si="8"/>
        <v>1.5136851580871016</v>
      </c>
      <c r="AC42" s="1">
        <f t="shared" si="8"/>
        <v>1.63477997073407</v>
      </c>
      <c r="AD42" s="1">
        <f t="shared" si="8"/>
        <v>1.7655623683927957</v>
      </c>
      <c r="AE42" s="1">
        <f t="shared" si="8"/>
        <v>1.9068073578642195</v>
      </c>
      <c r="AF42" s="1">
        <f t="shared" si="8"/>
        <v>2.059351946493357</v>
      </c>
      <c r="AG42" s="1">
        <f t="shared" si="8"/>
        <v>2.2241001022128257</v>
      </c>
      <c r="AH42" s="1">
        <f t="shared" si="8"/>
        <v>2.402028110389852</v>
      </c>
      <c r="AI42" s="1">
        <f t="shared" si="8"/>
        <v>2.5941903592210402</v>
      </c>
      <c r="AJ42" s="1">
        <f t="shared" si="8"/>
        <v>2.8017255879587233</v>
      </c>
      <c r="AK42" s="1">
        <f t="shared" si="8"/>
        <v>3.0258636349954218</v>
      </c>
      <c r="AL42" s="1">
        <f t="shared" si="8"/>
        <v>3.2679327257950552</v>
      </c>
      <c r="AM42" s="1">
        <f t="shared" si="8"/>
        <v>3.5293673438586599</v>
      </c>
    </row>
    <row r="43" spans="2:39" x14ac:dyDescent="0.45">
      <c r="B43" s="1">
        <v>2053</v>
      </c>
      <c r="C43" s="1">
        <f>+'Battery cost function - central'!B43*(1+$C$5)</f>
        <v>177.83945581867522</v>
      </c>
      <c r="D43" s="9">
        <v>0</v>
      </c>
      <c r="E43" s="1">
        <f t="shared" si="1"/>
        <v>4.445986395466881</v>
      </c>
      <c r="I43" s="1">
        <f t="shared" si="3"/>
        <v>0.3247584372417136</v>
      </c>
      <c r="J43" s="1">
        <f t="shared" si="9"/>
        <v>0.3507391122210507</v>
      </c>
      <c r="K43" s="1">
        <f t="shared" si="9"/>
        <v>0.37879824119873479</v>
      </c>
      <c r="L43" s="1">
        <f t="shared" si="9"/>
        <v>0.40910210049463358</v>
      </c>
      <c r="M43" s="1">
        <f t="shared" si="9"/>
        <v>0.44183026853420432</v>
      </c>
      <c r="N43" s="1">
        <f t="shared" si="9"/>
        <v>0.47717669001694069</v>
      </c>
      <c r="O43" s="1">
        <f t="shared" si="9"/>
        <v>0.515350825218296</v>
      </c>
      <c r="P43" s="1">
        <f t="shared" si="9"/>
        <v>0.55657889123575965</v>
      </c>
      <c r="Q43" s="1">
        <f t="shared" si="9"/>
        <v>0.60110520253462052</v>
      </c>
      <c r="R43" s="1">
        <f t="shared" si="9"/>
        <v>0.64919361873739001</v>
      </c>
      <c r="S43" s="1">
        <f t="shared" si="9"/>
        <v>0.70112910823638142</v>
      </c>
      <c r="T43" s="1">
        <f t="shared" si="9"/>
        <v>0.75721943689529192</v>
      </c>
      <c r="U43" s="1">
        <f t="shared" si="9"/>
        <v>0.81779699184691523</v>
      </c>
      <c r="V43" s="1">
        <f t="shared" si="9"/>
        <v>0.88322075119466859</v>
      </c>
      <c r="W43" s="1">
        <f t="shared" si="9"/>
        <v>0.95387841129024209</v>
      </c>
      <c r="X43" s="1">
        <f t="shared" si="9"/>
        <v>1.0301886841934615</v>
      </c>
      <c r="Y43" s="1">
        <f t="shared" si="9"/>
        <v>1.1126037789289385</v>
      </c>
      <c r="Z43" s="1">
        <f t="shared" si="8"/>
        <v>1.2016120812432536</v>
      </c>
      <c r="AA43" s="1">
        <f t="shared" si="8"/>
        <v>1.297741047742714</v>
      </c>
      <c r="AB43" s="1">
        <f t="shared" si="8"/>
        <v>1.401560331562131</v>
      </c>
      <c r="AC43" s="1">
        <f t="shared" si="8"/>
        <v>1.5136851580871016</v>
      </c>
      <c r="AD43" s="1">
        <f t="shared" si="8"/>
        <v>1.63477997073407</v>
      </c>
      <c r="AE43" s="1">
        <f t="shared" si="8"/>
        <v>1.7655623683927957</v>
      </c>
      <c r="AF43" s="1">
        <f t="shared" si="8"/>
        <v>1.9068073578642195</v>
      </c>
      <c r="AG43" s="1">
        <f t="shared" si="8"/>
        <v>2.059351946493357</v>
      </c>
      <c r="AH43" s="1">
        <f t="shared" si="8"/>
        <v>2.2241001022128257</v>
      </c>
      <c r="AI43" s="1">
        <f t="shared" si="8"/>
        <v>2.402028110389852</v>
      </c>
      <c r="AJ43" s="1">
        <f t="shared" si="8"/>
        <v>2.5941903592210402</v>
      </c>
      <c r="AK43" s="1">
        <f t="shared" si="8"/>
        <v>2.8017255879587233</v>
      </c>
      <c r="AL43" s="1">
        <f t="shared" si="8"/>
        <v>3.0258636349954218</v>
      </c>
      <c r="AM43" s="1">
        <f t="shared" si="8"/>
        <v>3.2679327257950552</v>
      </c>
    </row>
    <row r="44" spans="2:39" x14ac:dyDescent="0.45">
      <c r="B44" s="1">
        <v>2054</v>
      </c>
      <c r="C44" s="1">
        <f>+'Battery cost function - central'!B44*(1+$C$5)</f>
        <v>177.83945581867522</v>
      </c>
      <c r="D44" s="9">
        <v>0</v>
      </c>
      <c r="E44" s="1">
        <f t="shared" si="1"/>
        <v>4.445986395466881</v>
      </c>
      <c r="I44" s="1">
        <f t="shared" si="3"/>
        <v>0.30070225670529038</v>
      </c>
      <c r="J44" s="1">
        <f t="shared" si="9"/>
        <v>0.3247584372417136</v>
      </c>
      <c r="K44" s="1">
        <f t="shared" si="9"/>
        <v>0.3507391122210507</v>
      </c>
      <c r="L44" s="1">
        <f t="shared" si="9"/>
        <v>0.37879824119873479</v>
      </c>
      <c r="M44" s="1">
        <f t="shared" si="9"/>
        <v>0.40910210049463358</v>
      </c>
      <c r="N44" s="1">
        <f t="shared" si="9"/>
        <v>0.44183026853420432</v>
      </c>
      <c r="O44" s="1">
        <f t="shared" si="9"/>
        <v>0.47717669001694069</v>
      </c>
      <c r="P44" s="1">
        <f t="shared" si="9"/>
        <v>0.515350825218296</v>
      </c>
      <c r="Q44" s="1">
        <f t="shared" si="9"/>
        <v>0.55657889123575965</v>
      </c>
      <c r="R44" s="1">
        <f t="shared" si="9"/>
        <v>0.60110520253462052</v>
      </c>
      <c r="S44" s="1">
        <f t="shared" si="9"/>
        <v>0.64919361873739001</v>
      </c>
      <c r="T44" s="1">
        <f t="shared" si="9"/>
        <v>0.70112910823638142</v>
      </c>
      <c r="U44" s="1">
        <f t="shared" si="9"/>
        <v>0.75721943689529192</v>
      </c>
      <c r="V44" s="1">
        <f t="shared" si="9"/>
        <v>0.81779699184691523</v>
      </c>
      <c r="W44" s="1">
        <f t="shared" si="9"/>
        <v>0.88322075119466859</v>
      </c>
      <c r="X44" s="1">
        <f t="shared" si="9"/>
        <v>0.95387841129024209</v>
      </c>
      <c r="Y44" s="1">
        <f t="shared" si="9"/>
        <v>1.0301886841934615</v>
      </c>
      <c r="Z44" s="1">
        <f t="shared" si="8"/>
        <v>1.1126037789289385</v>
      </c>
      <c r="AA44" s="1">
        <f t="shared" si="8"/>
        <v>1.2016120812432536</v>
      </c>
      <c r="AB44" s="1">
        <f t="shared" si="8"/>
        <v>1.297741047742714</v>
      </c>
      <c r="AC44" s="1">
        <f t="shared" si="8"/>
        <v>1.401560331562131</v>
      </c>
      <c r="AD44" s="1">
        <f t="shared" si="8"/>
        <v>1.5136851580871016</v>
      </c>
      <c r="AE44" s="1">
        <f t="shared" si="8"/>
        <v>1.63477997073407</v>
      </c>
      <c r="AF44" s="1">
        <f t="shared" si="8"/>
        <v>1.7655623683927957</v>
      </c>
      <c r="AG44" s="1">
        <f t="shared" si="8"/>
        <v>1.9068073578642195</v>
      </c>
      <c r="AH44" s="1">
        <f t="shared" si="8"/>
        <v>2.059351946493357</v>
      </c>
      <c r="AI44" s="1">
        <f t="shared" si="8"/>
        <v>2.2241001022128257</v>
      </c>
      <c r="AJ44" s="1">
        <f t="shared" si="8"/>
        <v>2.402028110389852</v>
      </c>
      <c r="AK44" s="1">
        <f t="shared" si="8"/>
        <v>2.5941903592210402</v>
      </c>
      <c r="AL44" s="1">
        <f t="shared" si="8"/>
        <v>2.8017255879587233</v>
      </c>
      <c r="AM44" s="1">
        <f t="shared" si="8"/>
        <v>3.0258636349954218</v>
      </c>
    </row>
    <row r="45" spans="2:39" x14ac:dyDescent="0.45">
      <c r="B45" s="1">
        <v>2055</v>
      </c>
      <c r="C45" s="1">
        <f>+'Battery cost function - central'!B45*(1+$C$5)</f>
        <v>177.83945581867522</v>
      </c>
      <c r="D45" s="9">
        <v>0</v>
      </c>
      <c r="E45" s="1">
        <f t="shared" si="1"/>
        <v>4.445986395466881</v>
      </c>
      <c r="I45" s="1">
        <f t="shared" si="3"/>
        <v>0.27842801546786139</v>
      </c>
      <c r="J45" s="1">
        <f t="shared" si="9"/>
        <v>0.30070225670529038</v>
      </c>
      <c r="K45" s="1">
        <f t="shared" si="9"/>
        <v>0.3247584372417136</v>
      </c>
      <c r="L45" s="1">
        <f t="shared" si="9"/>
        <v>0.3507391122210507</v>
      </c>
      <c r="M45" s="1">
        <f t="shared" si="9"/>
        <v>0.37879824119873479</v>
      </c>
      <c r="N45" s="1">
        <f t="shared" si="9"/>
        <v>0.40910210049463358</v>
      </c>
      <c r="O45" s="1">
        <f t="shared" si="9"/>
        <v>0.44183026853420432</v>
      </c>
      <c r="P45" s="1">
        <f t="shared" si="9"/>
        <v>0.47717669001694069</v>
      </c>
      <c r="Q45" s="1">
        <f t="shared" si="9"/>
        <v>0.515350825218296</v>
      </c>
      <c r="R45" s="1">
        <f t="shared" si="9"/>
        <v>0.55657889123575965</v>
      </c>
      <c r="S45" s="1">
        <f t="shared" si="9"/>
        <v>0.60110520253462052</v>
      </c>
      <c r="T45" s="1">
        <f t="shared" si="9"/>
        <v>0.64919361873739001</v>
      </c>
      <c r="U45" s="1">
        <f t="shared" si="9"/>
        <v>0.70112910823638142</v>
      </c>
      <c r="V45" s="1">
        <f t="shared" si="9"/>
        <v>0.75721943689529192</v>
      </c>
      <c r="W45" s="1">
        <f t="shared" si="9"/>
        <v>0.81779699184691523</v>
      </c>
      <c r="X45" s="1">
        <f t="shared" si="9"/>
        <v>0.88322075119466859</v>
      </c>
      <c r="Y45" s="1">
        <f t="shared" si="9"/>
        <v>0.95387841129024209</v>
      </c>
      <c r="Z45" s="1">
        <f t="shared" si="8"/>
        <v>1.0301886841934615</v>
      </c>
      <c r="AA45" s="1">
        <f t="shared" si="8"/>
        <v>1.1126037789289385</v>
      </c>
      <c r="AB45" s="1">
        <f t="shared" si="8"/>
        <v>1.2016120812432536</v>
      </c>
      <c r="AC45" s="1">
        <f t="shared" si="8"/>
        <v>1.297741047742714</v>
      </c>
      <c r="AD45" s="1">
        <f t="shared" si="8"/>
        <v>1.401560331562131</v>
      </c>
      <c r="AE45" s="1">
        <f t="shared" si="8"/>
        <v>1.5136851580871016</v>
      </c>
      <c r="AF45" s="1">
        <f t="shared" si="8"/>
        <v>1.63477997073407</v>
      </c>
      <c r="AG45" s="1">
        <f t="shared" si="8"/>
        <v>1.7655623683927957</v>
      </c>
      <c r="AH45" s="1">
        <f t="shared" si="8"/>
        <v>1.9068073578642195</v>
      </c>
      <c r="AI45" s="1">
        <f t="shared" si="8"/>
        <v>2.059351946493357</v>
      </c>
      <c r="AJ45" s="1">
        <f t="shared" si="8"/>
        <v>2.2241001022128257</v>
      </c>
      <c r="AK45" s="1">
        <f t="shared" si="8"/>
        <v>2.402028110389852</v>
      </c>
      <c r="AL45" s="1">
        <f t="shared" si="8"/>
        <v>2.5941903592210402</v>
      </c>
      <c r="AM45" s="1">
        <f t="shared" si="8"/>
        <v>2.8017255879587233</v>
      </c>
    </row>
    <row r="46" spans="2:39" x14ac:dyDescent="0.45">
      <c r="B46" s="1">
        <v>2056</v>
      </c>
      <c r="C46" s="1">
        <f>+'Battery cost function - central'!B46*(1+$C$5)</f>
        <v>177.83945581867522</v>
      </c>
      <c r="D46" s="9">
        <v>0</v>
      </c>
      <c r="E46" s="1">
        <f t="shared" si="1"/>
        <v>4.445986395466881</v>
      </c>
      <c r="I46" s="1">
        <f t="shared" si="3"/>
        <v>0.2578037180257976</v>
      </c>
      <c r="J46" s="1">
        <f t="shared" si="9"/>
        <v>0.27842801546786139</v>
      </c>
      <c r="K46" s="1">
        <f t="shared" si="9"/>
        <v>0.30070225670529038</v>
      </c>
      <c r="L46" s="1">
        <f t="shared" si="9"/>
        <v>0.3247584372417136</v>
      </c>
      <c r="M46" s="1">
        <f t="shared" si="9"/>
        <v>0.3507391122210507</v>
      </c>
      <c r="N46" s="1">
        <f t="shared" si="9"/>
        <v>0.37879824119873479</v>
      </c>
      <c r="O46" s="1">
        <f t="shared" si="9"/>
        <v>0.40910210049463358</v>
      </c>
      <c r="P46" s="1">
        <f t="shared" si="9"/>
        <v>0.44183026853420432</v>
      </c>
      <c r="Q46" s="1">
        <f t="shared" si="9"/>
        <v>0.47717669001694069</v>
      </c>
      <c r="R46" s="1">
        <f t="shared" si="9"/>
        <v>0.515350825218296</v>
      </c>
      <c r="S46" s="1">
        <f t="shared" si="9"/>
        <v>0.55657889123575965</v>
      </c>
      <c r="T46" s="1">
        <f t="shared" si="9"/>
        <v>0.60110520253462052</v>
      </c>
      <c r="U46" s="1">
        <f t="shared" si="9"/>
        <v>0.64919361873739001</v>
      </c>
      <c r="V46" s="1">
        <f t="shared" si="9"/>
        <v>0.70112910823638142</v>
      </c>
      <c r="W46" s="1">
        <f t="shared" si="9"/>
        <v>0.75721943689529192</v>
      </c>
      <c r="X46" s="1">
        <f t="shared" si="9"/>
        <v>0.81779699184691523</v>
      </c>
      <c r="Y46" s="1">
        <f t="shared" si="9"/>
        <v>0.88322075119466859</v>
      </c>
      <c r="Z46" s="1">
        <f t="shared" si="8"/>
        <v>0.95387841129024209</v>
      </c>
      <c r="AA46" s="1">
        <f t="shared" si="8"/>
        <v>1.0301886841934615</v>
      </c>
      <c r="AB46" s="1">
        <f t="shared" si="8"/>
        <v>1.1126037789289385</v>
      </c>
      <c r="AC46" s="1">
        <f t="shared" si="8"/>
        <v>1.2016120812432536</v>
      </c>
      <c r="AD46" s="1">
        <f t="shared" si="8"/>
        <v>1.297741047742714</v>
      </c>
      <c r="AE46" s="1">
        <f t="shared" si="8"/>
        <v>1.401560331562131</v>
      </c>
      <c r="AF46" s="1">
        <f t="shared" si="8"/>
        <v>1.5136851580871016</v>
      </c>
      <c r="AG46" s="1">
        <f t="shared" si="8"/>
        <v>1.63477997073407</v>
      </c>
      <c r="AH46" s="1">
        <f t="shared" si="8"/>
        <v>1.7655623683927957</v>
      </c>
      <c r="AI46" s="1">
        <f t="shared" si="8"/>
        <v>1.9068073578642195</v>
      </c>
      <c r="AJ46" s="1">
        <f t="shared" si="8"/>
        <v>2.059351946493357</v>
      </c>
      <c r="AK46" s="1">
        <f t="shared" si="8"/>
        <v>2.2241001022128257</v>
      </c>
      <c r="AL46" s="1">
        <f t="shared" si="8"/>
        <v>2.402028110389852</v>
      </c>
      <c r="AM46" s="1">
        <f t="shared" si="8"/>
        <v>2.5941903592210402</v>
      </c>
    </row>
    <row r="47" spans="2:39" x14ac:dyDescent="0.45">
      <c r="B47" s="1">
        <v>2057</v>
      </c>
      <c r="C47" s="1">
        <f>+'Battery cost function - central'!B47*(1+$C$5)</f>
        <v>177.83945581867522</v>
      </c>
      <c r="D47" s="9">
        <v>0</v>
      </c>
      <c r="E47" s="1">
        <f t="shared" si="1"/>
        <v>4.445986395466881</v>
      </c>
      <c r="I47" s="1">
        <f t="shared" si="3"/>
        <v>0.23870714632018294</v>
      </c>
      <c r="J47" s="1">
        <f t="shared" si="9"/>
        <v>0.2578037180257976</v>
      </c>
      <c r="K47" s="1">
        <f t="shared" si="9"/>
        <v>0.27842801546786139</v>
      </c>
      <c r="L47" s="1">
        <f t="shared" si="9"/>
        <v>0.30070225670529038</v>
      </c>
      <c r="M47" s="1">
        <f t="shared" si="9"/>
        <v>0.3247584372417136</v>
      </c>
      <c r="N47" s="1">
        <f t="shared" si="9"/>
        <v>0.3507391122210507</v>
      </c>
      <c r="O47" s="1">
        <f t="shared" si="9"/>
        <v>0.37879824119873479</v>
      </c>
      <c r="P47" s="1">
        <f t="shared" si="9"/>
        <v>0.40910210049463358</v>
      </c>
      <c r="Q47" s="1">
        <f t="shared" si="9"/>
        <v>0.44183026853420432</v>
      </c>
      <c r="R47" s="1">
        <f t="shared" si="9"/>
        <v>0.47717669001694069</v>
      </c>
      <c r="S47" s="1">
        <f t="shared" si="9"/>
        <v>0.515350825218296</v>
      </c>
      <c r="T47" s="1">
        <f t="shared" si="9"/>
        <v>0.55657889123575965</v>
      </c>
      <c r="U47" s="1">
        <f t="shared" si="9"/>
        <v>0.60110520253462052</v>
      </c>
      <c r="V47" s="1">
        <f t="shared" si="9"/>
        <v>0.64919361873739001</v>
      </c>
      <c r="W47" s="1">
        <f t="shared" si="9"/>
        <v>0.70112910823638142</v>
      </c>
      <c r="X47" s="1">
        <f t="shared" si="9"/>
        <v>0.75721943689529192</v>
      </c>
      <c r="Y47" s="1">
        <f t="shared" si="9"/>
        <v>0.81779699184691523</v>
      </c>
      <c r="Z47" s="1">
        <f t="shared" si="8"/>
        <v>0.88322075119466859</v>
      </c>
      <c r="AA47" s="1">
        <f t="shared" si="8"/>
        <v>0.95387841129024209</v>
      </c>
      <c r="AB47" s="1">
        <f t="shared" si="8"/>
        <v>1.0301886841934615</v>
      </c>
      <c r="AC47" s="1">
        <f t="shared" si="8"/>
        <v>1.1126037789289385</v>
      </c>
      <c r="AD47" s="1">
        <f t="shared" si="8"/>
        <v>1.2016120812432536</v>
      </c>
      <c r="AE47" s="1">
        <f t="shared" si="8"/>
        <v>1.297741047742714</v>
      </c>
      <c r="AF47" s="1">
        <f t="shared" si="8"/>
        <v>1.401560331562131</v>
      </c>
      <c r="AG47" s="1">
        <f t="shared" si="8"/>
        <v>1.5136851580871016</v>
      </c>
      <c r="AH47" s="1">
        <f t="shared" si="8"/>
        <v>1.63477997073407</v>
      </c>
      <c r="AI47" s="1">
        <f t="shared" si="8"/>
        <v>1.7655623683927957</v>
      </c>
      <c r="AJ47" s="1">
        <f t="shared" si="8"/>
        <v>1.9068073578642195</v>
      </c>
      <c r="AK47" s="1">
        <f t="shared" si="8"/>
        <v>2.059351946493357</v>
      </c>
      <c r="AL47" s="1">
        <f t="shared" si="8"/>
        <v>2.2241001022128257</v>
      </c>
      <c r="AM47" s="1">
        <f t="shared" si="8"/>
        <v>2.402028110389852</v>
      </c>
    </row>
    <row r="48" spans="2:39" x14ac:dyDescent="0.45">
      <c r="B48" s="1">
        <v>2058</v>
      </c>
      <c r="C48" s="1">
        <f>+'Battery cost function - central'!B48*(1+$C$5)</f>
        <v>177.83945581867522</v>
      </c>
      <c r="D48" s="9">
        <v>0</v>
      </c>
      <c r="E48" s="1">
        <f t="shared" si="1"/>
        <v>4.445986395466881</v>
      </c>
      <c r="I48" s="1">
        <f t="shared" si="3"/>
        <v>0.22102513548165087</v>
      </c>
      <c r="J48" s="1">
        <f t="shared" si="9"/>
        <v>0.23870714632018294</v>
      </c>
      <c r="K48" s="1">
        <f t="shared" si="9"/>
        <v>0.2578037180257976</v>
      </c>
      <c r="L48" s="1">
        <f t="shared" si="9"/>
        <v>0.27842801546786139</v>
      </c>
      <c r="M48" s="1">
        <f t="shared" si="9"/>
        <v>0.30070225670529038</v>
      </c>
      <c r="N48" s="1">
        <f t="shared" si="9"/>
        <v>0.3247584372417136</v>
      </c>
      <c r="O48" s="1">
        <f t="shared" si="9"/>
        <v>0.3507391122210507</v>
      </c>
      <c r="P48" s="1">
        <f t="shared" si="9"/>
        <v>0.37879824119873479</v>
      </c>
      <c r="Q48" s="1">
        <f t="shared" si="9"/>
        <v>0.40910210049463358</v>
      </c>
      <c r="R48" s="1">
        <f t="shared" si="9"/>
        <v>0.44183026853420432</v>
      </c>
      <c r="S48" s="1">
        <f t="shared" si="9"/>
        <v>0.47717669001694069</v>
      </c>
      <c r="T48" s="1">
        <f t="shared" si="9"/>
        <v>0.515350825218296</v>
      </c>
      <c r="U48" s="1">
        <f t="shared" si="9"/>
        <v>0.55657889123575965</v>
      </c>
      <c r="V48" s="1">
        <f t="shared" si="9"/>
        <v>0.60110520253462052</v>
      </c>
      <c r="W48" s="1">
        <f t="shared" si="9"/>
        <v>0.64919361873739001</v>
      </c>
      <c r="X48" s="1">
        <f t="shared" si="9"/>
        <v>0.70112910823638142</v>
      </c>
      <c r="Y48" s="1">
        <f t="shared" si="9"/>
        <v>0.75721943689529192</v>
      </c>
      <c r="Z48" s="1">
        <f t="shared" si="8"/>
        <v>0.81779699184691523</v>
      </c>
      <c r="AA48" s="1">
        <f t="shared" si="8"/>
        <v>0.88322075119466859</v>
      </c>
      <c r="AB48" s="1">
        <f t="shared" si="8"/>
        <v>0.95387841129024209</v>
      </c>
      <c r="AC48" s="1">
        <f t="shared" si="8"/>
        <v>1.0301886841934615</v>
      </c>
      <c r="AD48" s="1">
        <f t="shared" si="8"/>
        <v>1.1126037789289385</v>
      </c>
      <c r="AE48" s="1">
        <f t="shared" si="8"/>
        <v>1.2016120812432536</v>
      </c>
      <c r="AF48" s="1">
        <f t="shared" si="8"/>
        <v>1.297741047742714</v>
      </c>
      <c r="AG48" s="1">
        <f t="shared" si="8"/>
        <v>1.401560331562131</v>
      </c>
      <c r="AH48" s="1">
        <f t="shared" si="8"/>
        <v>1.5136851580871016</v>
      </c>
      <c r="AI48" s="1">
        <f t="shared" si="8"/>
        <v>1.63477997073407</v>
      </c>
      <c r="AJ48" s="1">
        <f t="shared" si="8"/>
        <v>1.7655623683927957</v>
      </c>
      <c r="AK48" s="1">
        <f t="shared" si="8"/>
        <v>1.9068073578642195</v>
      </c>
      <c r="AL48" s="1">
        <f t="shared" si="8"/>
        <v>2.059351946493357</v>
      </c>
      <c r="AM48" s="1">
        <f t="shared" si="8"/>
        <v>2.2241001022128257</v>
      </c>
    </row>
    <row r="49" spans="2:39" x14ac:dyDescent="0.45">
      <c r="B49" s="1">
        <v>2059</v>
      </c>
      <c r="C49" s="1">
        <f>+'Battery cost function - central'!B49*(1+$C$5)</f>
        <v>177.83945581867522</v>
      </c>
      <c r="D49" s="9">
        <v>0</v>
      </c>
      <c r="E49" s="1">
        <f t="shared" si="1"/>
        <v>4.445986395466881</v>
      </c>
      <c r="I49" s="1">
        <f t="shared" si="3"/>
        <v>0.20465290322375079</v>
      </c>
      <c r="J49" s="1">
        <f t="shared" si="9"/>
        <v>0.22102513548165087</v>
      </c>
      <c r="K49" s="1">
        <f t="shared" si="9"/>
        <v>0.23870714632018294</v>
      </c>
      <c r="L49" s="1">
        <f t="shared" si="9"/>
        <v>0.2578037180257976</v>
      </c>
      <c r="M49" s="1">
        <f t="shared" si="9"/>
        <v>0.27842801546786139</v>
      </c>
      <c r="N49" s="1">
        <f t="shared" si="9"/>
        <v>0.30070225670529038</v>
      </c>
      <c r="O49" s="1">
        <f t="shared" si="9"/>
        <v>0.3247584372417136</v>
      </c>
      <c r="P49" s="1">
        <f t="shared" si="9"/>
        <v>0.3507391122210507</v>
      </c>
      <c r="Q49" s="1">
        <f t="shared" si="9"/>
        <v>0.37879824119873479</v>
      </c>
      <c r="R49" s="1">
        <f t="shared" si="9"/>
        <v>0.40910210049463358</v>
      </c>
      <c r="S49" s="1">
        <f t="shared" si="9"/>
        <v>0.44183026853420432</v>
      </c>
      <c r="T49" s="1">
        <f t="shared" si="9"/>
        <v>0.47717669001694069</v>
      </c>
      <c r="U49" s="1">
        <f t="shared" si="9"/>
        <v>0.515350825218296</v>
      </c>
      <c r="V49" s="1">
        <f t="shared" si="9"/>
        <v>0.55657889123575965</v>
      </c>
      <c r="W49" s="1">
        <f t="shared" si="9"/>
        <v>0.60110520253462052</v>
      </c>
      <c r="X49" s="1">
        <f t="shared" si="9"/>
        <v>0.64919361873739001</v>
      </c>
      <c r="Y49" s="1">
        <f t="shared" ref="Y49:AM55" si="10">+IF($B49&lt;Y$8,0,$E49/(1+$C$3)^($B49-Y$8))</f>
        <v>0.70112910823638142</v>
      </c>
      <c r="Z49" s="1">
        <f t="shared" si="10"/>
        <v>0.75721943689529192</v>
      </c>
      <c r="AA49" s="1">
        <f t="shared" si="10"/>
        <v>0.81779699184691523</v>
      </c>
      <c r="AB49" s="1">
        <f t="shared" si="10"/>
        <v>0.88322075119466859</v>
      </c>
      <c r="AC49" s="1">
        <f t="shared" si="10"/>
        <v>0.95387841129024209</v>
      </c>
      <c r="AD49" s="1">
        <f t="shared" si="10"/>
        <v>1.0301886841934615</v>
      </c>
      <c r="AE49" s="1">
        <f t="shared" si="10"/>
        <v>1.1126037789289385</v>
      </c>
      <c r="AF49" s="1">
        <f t="shared" si="10"/>
        <v>1.2016120812432536</v>
      </c>
      <c r="AG49" s="1">
        <f t="shared" si="10"/>
        <v>1.297741047742714</v>
      </c>
      <c r="AH49" s="1">
        <f t="shared" si="10"/>
        <v>1.401560331562131</v>
      </c>
      <c r="AI49" s="1">
        <f t="shared" si="10"/>
        <v>1.5136851580871016</v>
      </c>
      <c r="AJ49" s="1">
        <f t="shared" si="10"/>
        <v>1.63477997073407</v>
      </c>
      <c r="AK49" s="1">
        <f t="shared" si="10"/>
        <v>1.7655623683927957</v>
      </c>
      <c r="AL49" s="1">
        <f t="shared" si="10"/>
        <v>1.9068073578642195</v>
      </c>
      <c r="AM49" s="1">
        <f t="shared" si="10"/>
        <v>2.059351946493357</v>
      </c>
    </row>
    <row r="50" spans="2:39" x14ac:dyDescent="0.45">
      <c r="B50" s="1">
        <v>2060</v>
      </c>
      <c r="C50" s="1">
        <f>+'Battery cost function - central'!B50*(1+$C$5)</f>
        <v>177.83945581867522</v>
      </c>
      <c r="D50" s="9">
        <v>0</v>
      </c>
      <c r="E50" s="1">
        <f t="shared" si="1"/>
        <v>4.445986395466881</v>
      </c>
      <c r="I50" s="1">
        <f t="shared" si="3"/>
        <v>0.18949342891088033</v>
      </c>
      <c r="J50" s="1">
        <f t="shared" ref="J50:Y55" si="11">+IF($B50&lt;J$8,0,$E50/(1+$C$3)^($B50-J$8))</f>
        <v>0.20465290322375079</v>
      </c>
      <c r="K50" s="1">
        <f t="shared" si="11"/>
        <v>0.22102513548165087</v>
      </c>
      <c r="L50" s="1">
        <f t="shared" si="11"/>
        <v>0.23870714632018294</v>
      </c>
      <c r="M50" s="1">
        <f t="shared" si="11"/>
        <v>0.2578037180257976</v>
      </c>
      <c r="N50" s="1">
        <f t="shared" si="11"/>
        <v>0.27842801546786139</v>
      </c>
      <c r="O50" s="1">
        <f t="shared" si="11"/>
        <v>0.30070225670529038</v>
      </c>
      <c r="P50" s="1">
        <f t="shared" si="11"/>
        <v>0.3247584372417136</v>
      </c>
      <c r="Q50" s="1">
        <f t="shared" si="11"/>
        <v>0.3507391122210507</v>
      </c>
      <c r="R50" s="1">
        <f t="shared" si="11"/>
        <v>0.37879824119873479</v>
      </c>
      <c r="S50" s="1">
        <f t="shared" si="11"/>
        <v>0.40910210049463358</v>
      </c>
      <c r="T50" s="1">
        <f t="shared" si="11"/>
        <v>0.44183026853420432</v>
      </c>
      <c r="U50" s="1">
        <f t="shared" si="11"/>
        <v>0.47717669001694069</v>
      </c>
      <c r="V50" s="1">
        <f t="shared" si="11"/>
        <v>0.515350825218296</v>
      </c>
      <c r="W50" s="1">
        <f t="shared" si="11"/>
        <v>0.55657889123575965</v>
      </c>
      <c r="X50" s="1">
        <f t="shared" si="11"/>
        <v>0.60110520253462052</v>
      </c>
      <c r="Y50" s="1">
        <f t="shared" si="11"/>
        <v>0.64919361873739001</v>
      </c>
      <c r="Z50" s="1">
        <f t="shared" si="10"/>
        <v>0.70112910823638142</v>
      </c>
      <c r="AA50" s="1">
        <f t="shared" si="10"/>
        <v>0.75721943689529192</v>
      </c>
      <c r="AB50" s="1">
        <f t="shared" si="10"/>
        <v>0.81779699184691523</v>
      </c>
      <c r="AC50" s="1">
        <f t="shared" si="10"/>
        <v>0.88322075119466859</v>
      </c>
      <c r="AD50" s="1">
        <f t="shared" si="10"/>
        <v>0.95387841129024209</v>
      </c>
      <c r="AE50" s="1">
        <f t="shared" si="10"/>
        <v>1.0301886841934615</v>
      </c>
      <c r="AF50" s="1">
        <f t="shared" si="10"/>
        <v>1.1126037789289385</v>
      </c>
      <c r="AG50" s="1">
        <f t="shared" si="10"/>
        <v>1.2016120812432536</v>
      </c>
      <c r="AH50" s="1">
        <f t="shared" si="10"/>
        <v>1.297741047742714</v>
      </c>
      <c r="AI50" s="1">
        <f t="shared" si="10"/>
        <v>1.401560331562131</v>
      </c>
      <c r="AJ50" s="1">
        <f t="shared" si="10"/>
        <v>1.5136851580871016</v>
      </c>
      <c r="AK50" s="1">
        <f t="shared" si="10"/>
        <v>1.63477997073407</v>
      </c>
      <c r="AL50" s="1">
        <f t="shared" si="10"/>
        <v>1.7655623683927957</v>
      </c>
      <c r="AM50" s="1">
        <f t="shared" si="10"/>
        <v>1.9068073578642195</v>
      </c>
    </row>
    <row r="51" spans="2:39" x14ac:dyDescent="0.45">
      <c r="B51" s="1">
        <v>2061</v>
      </c>
      <c r="C51" s="1">
        <f>+'Battery cost function - central'!B51*(1+$C$5)</f>
        <v>177.83945581867522</v>
      </c>
      <c r="D51" s="9">
        <v>0</v>
      </c>
      <c r="E51" s="1">
        <f t="shared" si="1"/>
        <v>4.445986395466881</v>
      </c>
      <c r="I51" s="1">
        <f t="shared" si="3"/>
        <v>0.17545687862118553</v>
      </c>
      <c r="J51" s="1">
        <f t="shared" si="11"/>
        <v>0.18949342891088033</v>
      </c>
      <c r="K51" s="1">
        <f t="shared" si="11"/>
        <v>0.20465290322375079</v>
      </c>
      <c r="L51" s="1">
        <f t="shared" si="11"/>
        <v>0.22102513548165087</v>
      </c>
      <c r="M51" s="1">
        <f t="shared" si="11"/>
        <v>0.23870714632018294</v>
      </c>
      <c r="N51" s="1">
        <f t="shared" si="11"/>
        <v>0.2578037180257976</v>
      </c>
      <c r="O51" s="1">
        <f t="shared" si="11"/>
        <v>0.27842801546786139</v>
      </c>
      <c r="P51" s="1">
        <f t="shared" si="11"/>
        <v>0.30070225670529038</v>
      </c>
      <c r="Q51" s="1">
        <f t="shared" si="11"/>
        <v>0.3247584372417136</v>
      </c>
      <c r="R51" s="1">
        <f t="shared" si="11"/>
        <v>0.3507391122210507</v>
      </c>
      <c r="S51" s="1">
        <f t="shared" si="11"/>
        <v>0.37879824119873479</v>
      </c>
      <c r="T51" s="1">
        <f t="shared" si="11"/>
        <v>0.40910210049463358</v>
      </c>
      <c r="U51" s="1">
        <f t="shared" si="11"/>
        <v>0.44183026853420432</v>
      </c>
      <c r="V51" s="1">
        <f t="shared" si="11"/>
        <v>0.47717669001694069</v>
      </c>
      <c r="W51" s="1">
        <f t="shared" si="11"/>
        <v>0.515350825218296</v>
      </c>
      <c r="X51" s="1">
        <f t="shared" si="11"/>
        <v>0.55657889123575965</v>
      </c>
      <c r="Y51" s="1">
        <f t="shared" si="11"/>
        <v>0.60110520253462052</v>
      </c>
      <c r="Z51" s="1">
        <f t="shared" si="10"/>
        <v>0.64919361873739001</v>
      </c>
      <c r="AA51" s="1">
        <f t="shared" si="10"/>
        <v>0.70112910823638142</v>
      </c>
      <c r="AB51" s="1">
        <f t="shared" si="10"/>
        <v>0.75721943689529192</v>
      </c>
      <c r="AC51" s="1">
        <f t="shared" si="10"/>
        <v>0.81779699184691523</v>
      </c>
      <c r="AD51" s="1">
        <f t="shared" si="10"/>
        <v>0.88322075119466859</v>
      </c>
      <c r="AE51" s="1">
        <f t="shared" si="10"/>
        <v>0.95387841129024209</v>
      </c>
      <c r="AF51" s="1">
        <f t="shared" si="10"/>
        <v>1.0301886841934615</v>
      </c>
      <c r="AG51" s="1">
        <f t="shared" si="10"/>
        <v>1.1126037789289385</v>
      </c>
      <c r="AH51" s="1">
        <f t="shared" si="10"/>
        <v>1.2016120812432536</v>
      </c>
      <c r="AI51" s="1">
        <f t="shared" si="10"/>
        <v>1.297741047742714</v>
      </c>
      <c r="AJ51" s="1">
        <f t="shared" si="10"/>
        <v>1.401560331562131</v>
      </c>
      <c r="AK51" s="1">
        <f t="shared" si="10"/>
        <v>1.5136851580871016</v>
      </c>
      <c r="AL51" s="1">
        <f t="shared" si="10"/>
        <v>1.63477997073407</v>
      </c>
      <c r="AM51" s="1">
        <f t="shared" si="10"/>
        <v>1.7655623683927957</v>
      </c>
    </row>
    <row r="52" spans="2:39" x14ac:dyDescent="0.45">
      <c r="B52" s="1">
        <v>2062</v>
      </c>
      <c r="C52" s="1">
        <f>+'Battery cost function - central'!B52*(1+$C$5)</f>
        <v>177.83945581867522</v>
      </c>
      <c r="D52" s="9">
        <v>0</v>
      </c>
      <c r="E52" s="1">
        <f t="shared" si="1"/>
        <v>4.445986395466881</v>
      </c>
      <c r="I52" s="1">
        <f t="shared" si="3"/>
        <v>0.162460072797394</v>
      </c>
      <c r="J52" s="1">
        <f t="shared" si="11"/>
        <v>0.17545687862118553</v>
      </c>
      <c r="K52" s="1">
        <f t="shared" si="11"/>
        <v>0.18949342891088033</v>
      </c>
      <c r="L52" s="1">
        <f t="shared" si="11"/>
        <v>0.20465290322375079</v>
      </c>
      <c r="M52" s="1">
        <f t="shared" si="11"/>
        <v>0.22102513548165087</v>
      </c>
      <c r="N52" s="1">
        <f t="shared" si="11"/>
        <v>0.23870714632018294</v>
      </c>
      <c r="O52" s="1">
        <f t="shared" si="11"/>
        <v>0.2578037180257976</v>
      </c>
      <c r="P52" s="1">
        <f t="shared" si="11"/>
        <v>0.27842801546786139</v>
      </c>
      <c r="Q52" s="1">
        <f t="shared" si="11"/>
        <v>0.30070225670529038</v>
      </c>
      <c r="R52" s="1">
        <f t="shared" si="11"/>
        <v>0.3247584372417136</v>
      </c>
      <c r="S52" s="1">
        <f t="shared" si="11"/>
        <v>0.3507391122210507</v>
      </c>
      <c r="T52" s="1">
        <f t="shared" si="11"/>
        <v>0.37879824119873479</v>
      </c>
      <c r="U52" s="1">
        <f t="shared" si="11"/>
        <v>0.40910210049463358</v>
      </c>
      <c r="V52" s="1">
        <f t="shared" si="11"/>
        <v>0.44183026853420432</v>
      </c>
      <c r="W52" s="1">
        <f t="shared" si="11"/>
        <v>0.47717669001694069</v>
      </c>
      <c r="X52" s="1">
        <f t="shared" si="11"/>
        <v>0.515350825218296</v>
      </c>
      <c r="Y52" s="1">
        <f t="shared" si="11"/>
        <v>0.55657889123575965</v>
      </c>
      <c r="Z52" s="1">
        <f t="shared" si="10"/>
        <v>0.60110520253462052</v>
      </c>
      <c r="AA52" s="1">
        <f t="shared" si="10"/>
        <v>0.64919361873739001</v>
      </c>
      <c r="AB52" s="1">
        <f t="shared" si="10"/>
        <v>0.70112910823638142</v>
      </c>
      <c r="AC52" s="1">
        <f t="shared" si="10"/>
        <v>0.75721943689529192</v>
      </c>
      <c r="AD52" s="1">
        <f t="shared" si="10"/>
        <v>0.81779699184691523</v>
      </c>
      <c r="AE52" s="1">
        <f t="shared" si="10"/>
        <v>0.88322075119466859</v>
      </c>
      <c r="AF52" s="1">
        <f t="shared" si="10"/>
        <v>0.95387841129024209</v>
      </c>
      <c r="AG52" s="1">
        <f t="shared" si="10"/>
        <v>1.0301886841934615</v>
      </c>
      <c r="AH52" s="1">
        <f t="shared" si="10"/>
        <v>1.1126037789289385</v>
      </c>
      <c r="AI52" s="1">
        <f t="shared" si="10"/>
        <v>1.2016120812432536</v>
      </c>
      <c r="AJ52" s="1">
        <f t="shared" si="10"/>
        <v>1.297741047742714</v>
      </c>
      <c r="AK52" s="1">
        <f t="shared" si="10"/>
        <v>1.401560331562131</v>
      </c>
      <c r="AL52" s="1">
        <f t="shared" si="10"/>
        <v>1.5136851580871016</v>
      </c>
      <c r="AM52" s="1">
        <f t="shared" si="10"/>
        <v>1.63477997073407</v>
      </c>
    </row>
    <row r="53" spans="2:39" x14ac:dyDescent="0.45">
      <c r="B53" s="1">
        <v>2063</v>
      </c>
      <c r="C53" s="1">
        <f>+'Battery cost function - central'!B53*(1+$C$5)</f>
        <v>177.83945581867522</v>
      </c>
      <c r="D53" s="9">
        <v>0</v>
      </c>
      <c r="E53" s="1">
        <f t="shared" si="1"/>
        <v>4.445986395466881</v>
      </c>
      <c r="I53" s="1">
        <f t="shared" si="3"/>
        <v>0.15042599333092035</v>
      </c>
      <c r="J53" s="1">
        <f t="shared" si="11"/>
        <v>0.162460072797394</v>
      </c>
      <c r="K53" s="1">
        <f t="shared" si="11"/>
        <v>0.17545687862118553</v>
      </c>
      <c r="L53" s="1">
        <f t="shared" si="11"/>
        <v>0.18949342891088033</v>
      </c>
      <c r="M53" s="1">
        <f t="shared" si="11"/>
        <v>0.20465290322375079</v>
      </c>
      <c r="N53" s="1">
        <f t="shared" si="11"/>
        <v>0.22102513548165087</v>
      </c>
      <c r="O53" s="1">
        <f t="shared" si="11"/>
        <v>0.23870714632018294</v>
      </c>
      <c r="P53" s="1">
        <f t="shared" si="11"/>
        <v>0.2578037180257976</v>
      </c>
      <c r="Q53" s="1">
        <f t="shared" si="11"/>
        <v>0.27842801546786139</v>
      </c>
      <c r="R53" s="1">
        <f t="shared" si="11"/>
        <v>0.30070225670529038</v>
      </c>
      <c r="S53" s="1">
        <f t="shared" si="11"/>
        <v>0.3247584372417136</v>
      </c>
      <c r="T53" s="1">
        <f t="shared" si="11"/>
        <v>0.3507391122210507</v>
      </c>
      <c r="U53" s="1">
        <f t="shared" si="11"/>
        <v>0.37879824119873479</v>
      </c>
      <c r="V53" s="1">
        <f t="shared" si="11"/>
        <v>0.40910210049463358</v>
      </c>
      <c r="W53" s="1">
        <f t="shared" si="11"/>
        <v>0.44183026853420432</v>
      </c>
      <c r="X53" s="1">
        <f t="shared" si="11"/>
        <v>0.47717669001694069</v>
      </c>
      <c r="Y53" s="1">
        <f t="shared" si="11"/>
        <v>0.515350825218296</v>
      </c>
      <c r="Z53" s="1">
        <f t="shared" si="10"/>
        <v>0.55657889123575965</v>
      </c>
      <c r="AA53" s="1">
        <f t="shared" si="10"/>
        <v>0.60110520253462052</v>
      </c>
      <c r="AB53" s="1">
        <f t="shared" si="10"/>
        <v>0.64919361873739001</v>
      </c>
      <c r="AC53" s="1">
        <f t="shared" si="10"/>
        <v>0.70112910823638142</v>
      </c>
      <c r="AD53" s="1">
        <f t="shared" si="10"/>
        <v>0.75721943689529192</v>
      </c>
      <c r="AE53" s="1">
        <f t="shared" si="10"/>
        <v>0.81779699184691523</v>
      </c>
      <c r="AF53" s="1">
        <f t="shared" si="10"/>
        <v>0.88322075119466859</v>
      </c>
      <c r="AG53" s="1">
        <f t="shared" si="10"/>
        <v>0.95387841129024209</v>
      </c>
      <c r="AH53" s="1">
        <f t="shared" si="10"/>
        <v>1.0301886841934615</v>
      </c>
      <c r="AI53" s="1">
        <f t="shared" si="10"/>
        <v>1.1126037789289385</v>
      </c>
      <c r="AJ53" s="1">
        <f t="shared" si="10"/>
        <v>1.2016120812432536</v>
      </c>
      <c r="AK53" s="1">
        <f t="shared" si="10"/>
        <v>1.297741047742714</v>
      </c>
      <c r="AL53" s="1">
        <f t="shared" si="10"/>
        <v>1.401560331562131</v>
      </c>
      <c r="AM53" s="1">
        <f t="shared" si="10"/>
        <v>1.5136851580871016</v>
      </c>
    </row>
    <row r="54" spans="2:39" x14ac:dyDescent="0.45">
      <c r="B54" s="1">
        <v>2064</v>
      </c>
      <c r="C54" s="1">
        <f>+'Battery cost function - central'!B54*(1+$C$5)</f>
        <v>177.83945581867522</v>
      </c>
      <c r="D54" s="9">
        <v>0</v>
      </c>
      <c r="E54" s="1">
        <f t="shared" si="1"/>
        <v>4.445986395466881</v>
      </c>
      <c r="I54" s="1">
        <f t="shared" si="3"/>
        <v>0.13928332715825958</v>
      </c>
      <c r="J54" s="1">
        <f t="shared" si="11"/>
        <v>0.15042599333092035</v>
      </c>
      <c r="K54" s="1">
        <f t="shared" si="11"/>
        <v>0.162460072797394</v>
      </c>
      <c r="L54" s="1">
        <f t="shared" si="11"/>
        <v>0.17545687862118553</v>
      </c>
      <c r="M54" s="1">
        <f t="shared" si="11"/>
        <v>0.18949342891088033</v>
      </c>
      <c r="N54" s="1">
        <f t="shared" si="11"/>
        <v>0.20465290322375079</v>
      </c>
      <c r="O54" s="1">
        <f t="shared" si="11"/>
        <v>0.22102513548165087</v>
      </c>
      <c r="P54" s="1">
        <f t="shared" si="11"/>
        <v>0.23870714632018294</v>
      </c>
      <c r="Q54" s="1">
        <f t="shared" si="11"/>
        <v>0.2578037180257976</v>
      </c>
      <c r="R54" s="1">
        <f t="shared" si="11"/>
        <v>0.27842801546786139</v>
      </c>
      <c r="S54" s="1">
        <f t="shared" si="11"/>
        <v>0.30070225670529038</v>
      </c>
      <c r="T54" s="1">
        <f t="shared" si="11"/>
        <v>0.3247584372417136</v>
      </c>
      <c r="U54" s="1">
        <f t="shared" si="11"/>
        <v>0.3507391122210507</v>
      </c>
      <c r="V54" s="1">
        <f t="shared" si="11"/>
        <v>0.37879824119873479</v>
      </c>
      <c r="W54" s="1">
        <f t="shared" si="11"/>
        <v>0.40910210049463358</v>
      </c>
      <c r="X54" s="1">
        <f t="shared" si="11"/>
        <v>0.44183026853420432</v>
      </c>
      <c r="Y54" s="1">
        <f t="shared" si="11"/>
        <v>0.47717669001694069</v>
      </c>
      <c r="Z54" s="1">
        <f t="shared" si="10"/>
        <v>0.515350825218296</v>
      </c>
      <c r="AA54" s="1">
        <f t="shared" si="10"/>
        <v>0.55657889123575965</v>
      </c>
      <c r="AB54" s="1">
        <f t="shared" si="10"/>
        <v>0.60110520253462052</v>
      </c>
      <c r="AC54" s="1">
        <f t="shared" si="10"/>
        <v>0.64919361873739001</v>
      </c>
      <c r="AD54" s="1">
        <f t="shared" si="10"/>
        <v>0.70112910823638142</v>
      </c>
      <c r="AE54" s="1">
        <f t="shared" si="10"/>
        <v>0.75721943689529192</v>
      </c>
      <c r="AF54" s="1">
        <f t="shared" si="10"/>
        <v>0.81779699184691523</v>
      </c>
      <c r="AG54" s="1">
        <f t="shared" si="10"/>
        <v>0.88322075119466859</v>
      </c>
      <c r="AH54" s="1">
        <f t="shared" si="10"/>
        <v>0.95387841129024209</v>
      </c>
      <c r="AI54" s="1">
        <f t="shared" si="10"/>
        <v>1.0301886841934615</v>
      </c>
      <c r="AJ54" s="1">
        <f t="shared" si="10"/>
        <v>1.1126037789289385</v>
      </c>
      <c r="AK54" s="1">
        <f t="shared" si="10"/>
        <v>1.2016120812432536</v>
      </c>
      <c r="AL54" s="1">
        <f t="shared" si="10"/>
        <v>1.297741047742714</v>
      </c>
      <c r="AM54" s="1">
        <f t="shared" si="10"/>
        <v>1.401560331562131</v>
      </c>
    </row>
    <row r="55" spans="2:39" x14ac:dyDescent="0.45">
      <c r="B55" s="1">
        <v>2065</v>
      </c>
      <c r="C55" s="1">
        <f>+'Battery cost function - central'!B55*(1+$C$5)</f>
        <v>177.83945581867522</v>
      </c>
      <c r="D55" s="9">
        <v>0</v>
      </c>
      <c r="E55" s="1">
        <f t="shared" si="1"/>
        <v>4.445986395466881</v>
      </c>
      <c r="I55" s="1">
        <f t="shared" si="3"/>
        <v>0.12896604366505515</v>
      </c>
      <c r="J55" s="1">
        <f t="shared" si="11"/>
        <v>0.13928332715825958</v>
      </c>
      <c r="K55" s="1">
        <f t="shared" si="11"/>
        <v>0.15042599333092035</v>
      </c>
      <c r="L55" s="1">
        <f t="shared" si="11"/>
        <v>0.162460072797394</v>
      </c>
      <c r="M55" s="1">
        <f t="shared" si="11"/>
        <v>0.17545687862118553</v>
      </c>
      <c r="N55" s="1">
        <f t="shared" si="11"/>
        <v>0.18949342891088033</v>
      </c>
      <c r="O55" s="1">
        <f t="shared" si="11"/>
        <v>0.20465290322375079</v>
      </c>
      <c r="P55" s="1">
        <f t="shared" si="11"/>
        <v>0.22102513548165087</v>
      </c>
      <c r="Q55" s="1">
        <f t="shared" si="11"/>
        <v>0.23870714632018294</v>
      </c>
      <c r="R55" s="1">
        <f t="shared" si="11"/>
        <v>0.2578037180257976</v>
      </c>
      <c r="S55" s="1">
        <f t="shared" si="11"/>
        <v>0.27842801546786139</v>
      </c>
      <c r="T55" s="1">
        <f t="shared" si="11"/>
        <v>0.30070225670529038</v>
      </c>
      <c r="U55" s="1">
        <f t="shared" si="11"/>
        <v>0.3247584372417136</v>
      </c>
      <c r="V55" s="1">
        <f t="shared" si="11"/>
        <v>0.3507391122210507</v>
      </c>
      <c r="W55" s="1">
        <f t="shared" si="11"/>
        <v>0.37879824119873479</v>
      </c>
      <c r="X55" s="1">
        <f t="shared" si="11"/>
        <v>0.40910210049463358</v>
      </c>
      <c r="Y55" s="1">
        <f t="shared" si="11"/>
        <v>0.44183026853420432</v>
      </c>
      <c r="Z55" s="1">
        <f t="shared" si="10"/>
        <v>0.47717669001694069</v>
      </c>
      <c r="AA55" s="1">
        <f t="shared" si="10"/>
        <v>0.515350825218296</v>
      </c>
      <c r="AB55" s="1">
        <f t="shared" si="10"/>
        <v>0.55657889123575965</v>
      </c>
      <c r="AC55" s="1">
        <f t="shared" si="10"/>
        <v>0.60110520253462052</v>
      </c>
      <c r="AD55" s="1">
        <f t="shared" si="10"/>
        <v>0.64919361873739001</v>
      </c>
      <c r="AE55" s="1">
        <f t="shared" si="10"/>
        <v>0.70112910823638142</v>
      </c>
      <c r="AF55" s="1">
        <f t="shared" si="10"/>
        <v>0.75721943689529192</v>
      </c>
      <c r="AG55" s="1">
        <f t="shared" si="10"/>
        <v>0.81779699184691523</v>
      </c>
      <c r="AH55" s="1">
        <f t="shared" si="10"/>
        <v>0.88322075119466859</v>
      </c>
      <c r="AI55" s="1">
        <f t="shared" si="10"/>
        <v>0.95387841129024209</v>
      </c>
      <c r="AJ55" s="1">
        <f t="shared" si="10"/>
        <v>1.0301886841934615</v>
      </c>
      <c r="AK55" s="1">
        <f t="shared" si="10"/>
        <v>1.1126037789289385</v>
      </c>
      <c r="AL55" s="1">
        <f t="shared" si="10"/>
        <v>1.2016120812432536</v>
      </c>
      <c r="AM55" s="1">
        <f t="shared" si="10"/>
        <v>1.297741047742714</v>
      </c>
    </row>
  </sheetData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70674-B07B-4372-82CC-C574D54E6569}">
  <dimension ref="A2:AL55"/>
  <sheetViews>
    <sheetView tabSelected="1" topLeftCell="A13" workbookViewId="0">
      <selection activeCell="D20" sqref="D20"/>
    </sheetView>
  </sheetViews>
  <sheetFormatPr defaultColWidth="9.15625" defaultRowHeight="11.7" x14ac:dyDescent="0.45"/>
  <cols>
    <col min="1" max="1" width="12.68359375" style="1" bestFit="1" customWidth="1"/>
    <col min="2" max="2" width="19.68359375" style="1" bestFit="1" customWidth="1"/>
    <col min="3" max="3" width="15.15625" style="1" bestFit="1" customWidth="1"/>
    <col min="4" max="4" width="19.15625" style="1" customWidth="1"/>
    <col min="5" max="5" width="9.15625" style="1"/>
    <col min="6" max="6" width="20.15625" style="1" bestFit="1" customWidth="1"/>
    <col min="7" max="7" width="12.83984375" style="1" bestFit="1" customWidth="1"/>
    <col min="8" max="8" width="13.26171875" style="1" customWidth="1"/>
    <col min="9" max="10" width="9.15625" style="1"/>
    <col min="11" max="11" width="15.15625" style="1" bestFit="1" customWidth="1"/>
    <col min="12" max="14" width="16" style="1" bestFit="1" customWidth="1"/>
    <col min="15" max="15" width="19.68359375" style="1" bestFit="1" customWidth="1"/>
    <col min="16" max="16" width="21.15625" style="1" bestFit="1" customWidth="1"/>
    <col min="17" max="17" width="23.26171875" style="1" bestFit="1" customWidth="1"/>
    <col min="18" max="18" width="26.578125" style="1" bestFit="1" customWidth="1"/>
    <col min="19" max="19" width="28.578125" style="1" bestFit="1" customWidth="1"/>
    <col min="20" max="20" width="13.83984375" style="1" customWidth="1"/>
    <col min="21" max="16384" width="9.15625" style="1"/>
  </cols>
  <sheetData>
    <row r="2" spans="1:38" x14ac:dyDescent="0.45">
      <c r="A2" s="1" t="s">
        <v>0</v>
      </c>
      <c r="B2" s="2">
        <f>+(B40/B9)^(1/31)-1</f>
        <v>-2.6161602383769189E-2</v>
      </c>
    </row>
    <row r="3" spans="1:38" x14ac:dyDescent="0.45">
      <c r="A3" s="1" t="s">
        <v>1</v>
      </c>
      <c r="B3" s="3">
        <v>0.08</v>
      </c>
    </row>
    <row r="4" spans="1:38" x14ac:dyDescent="0.45">
      <c r="F4" s="4"/>
      <c r="G4" s="4"/>
      <c r="H4" s="4"/>
      <c r="O4" s="5"/>
      <c r="P4" s="6"/>
      <c r="Q4" s="6"/>
      <c r="R4" s="6"/>
      <c r="S4" s="6"/>
    </row>
    <row r="5" spans="1:38" x14ac:dyDescent="0.45">
      <c r="F5" s="7"/>
      <c r="G5" s="7"/>
      <c r="H5" s="7"/>
      <c r="O5" s="4"/>
      <c r="P5" s="4"/>
      <c r="Q5" s="4"/>
      <c r="R5" s="4"/>
      <c r="S5" s="4"/>
      <c r="T5" s="4"/>
    </row>
    <row r="7" spans="1:38" x14ac:dyDescent="0.45">
      <c r="H7" s="8" t="s">
        <v>3</v>
      </c>
    </row>
    <row r="8" spans="1:38" s="8" customFormat="1" x14ac:dyDescent="0.45">
      <c r="A8" s="8" t="s">
        <v>4</v>
      </c>
      <c r="B8" s="8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>
        <v>2019</v>
      </c>
      <c r="I8" s="8">
        <v>2020</v>
      </c>
      <c r="J8" s="8">
        <v>2021</v>
      </c>
      <c r="K8" s="8">
        <v>2022</v>
      </c>
      <c r="L8" s="8">
        <v>2023</v>
      </c>
      <c r="M8" s="8">
        <v>2024</v>
      </c>
      <c r="N8" s="8">
        <v>2025</v>
      </c>
      <c r="O8" s="8">
        <v>2026</v>
      </c>
      <c r="P8" s="8">
        <v>2027</v>
      </c>
      <c r="Q8" s="8">
        <v>2028</v>
      </c>
      <c r="R8" s="8">
        <v>2029</v>
      </c>
      <c r="S8" s="8">
        <v>2030</v>
      </c>
      <c r="T8" s="8">
        <v>2031</v>
      </c>
      <c r="U8" s="8">
        <v>2032</v>
      </c>
      <c r="V8" s="8">
        <v>2033</v>
      </c>
      <c r="W8" s="8">
        <v>2034</v>
      </c>
      <c r="X8" s="8">
        <v>2035</v>
      </c>
      <c r="Y8" s="8">
        <v>2036</v>
      </c>
      <c r="Z8" s="8">
        <v>2037</v>
      </c>
      <c r="AA8" s="8">
        <v>2038</v>
      </c>
      <c r="AB8" s="8">
        <v>2039</v>
      </c>
      <c r="AC8" s="8">
        <v>2040</v>
      </c>
      <c r="AD8" s="8">
        <v>2041</v>
      </c>
      <c r="AE8" s="8">
        <v>2042</v>
      </c>
      <c r="AF8" s="8">
        <v>2043</v>
      </c>
      <c r="AG8" s="8">
        <v>2044</v>
      </c>
      <c r="AH8" s="8">
        <v>2045</v>
      </c>
      <c r="AI8" s="8">
        <v>2046</v>
      </c>
      <c r="AJ8" s="8">
        <v>2047</v>
      </c>
      <c r="AK8" s="8">
        <v>2048</v>
      </c>
      <c r="AL8" s="8">
        <v>2049</v>
      </c>
    </row>
    <row r="9" spans="1:38" x14ac:dyDescent="0.45">
      <c r="A9" s="1">
        <v>2019</v>
      </c>
      <c r="B9" s="1">
        <v>895.46835191797788</v>
      </c>
      <c r="D9" s="1">
        <f>+B9*0.025</f>
        <v>22.386708797949449</v>
      </c>
      <c r="E9" s="1">
        <f ca="1">+SUM(OFFSET($H9,0,A9-$A$9):OFFSET($H23,0,A9-$A$9))</f>
        <v>156.94728622156634</v>
      </c>
      <c r="F9" s="1">
        <f ca="1">+B9+E9</f>
        <v>1052.4156381395442</v>
      </c>
      <c r="H9" s="1">
        <f>+IF($A9&lt;H$8,0,$D9/(1+$B$3)^($A9-H$8))</f>
        <v>22.386708797949449</v>
      </c>
      <c r="I9" s="1">
        <f>+IF($A9&lt;I$8,0,$D9/(1+$B$3)^($A9-I$8))</f>
        <v>0</v>
      </c>
      <c r="J9" s="1">
        <f t="shared" ref="J9:AL18" si="0">+IF($A9&lt;J$8,0,$D9/(1+$B$3)^($A9-J$8))</f>
        <v>0</v>
      </c>
      <c r="K9" s="1">
        <f t="shared" si="0"/>
        <v>0</v>
      </c>
      <c r="L9" s="1">
        <f t="shared" si="0"/>
        <v>0</v>
      </c>
      <c r="M9" s="1">
        <f t="shared" si="0"/>
        <v>0</v>
      </c>
      <c r="N9" s="1">
        <f t="shared" si="0"/>
        <v>0</v>
      </c>
      <c r="O9" s="1">
        <f t="shared" si="0"/>
        <v>0</v>
      </c>
      <c r="P9" s="1">
        <f t="shared" si="0"/>
        <v>0</v>
      </c>
      <c r="Q9" s="1">
        <f t="shared" si="0"/>
        <v>0</v>
      </c>
      <c r="R9" s="1">
        <f t="shared" si="0"/>
        <v>0</v>
      </c>
      <c r="S9" s="1">
        <f t="shared" si="0"/>
        <v>0</v>
      </c>
      <c r="T9" s="1">
        <f t="shared" si="0"/>
        <v>0</v>
      </c>
      <c r="U9" s="1">
        <f t="shared" si="0"/>
        <v>0</v>
      </c>
      <c r="V9" s="1">
        <f t="shared" si="0"/>
        <v>0</v>
      </c>
      <c r="W9" s="1">
        <f t="shared" si="0"/>
        <v>0</v>
      </c>
      <c r="X9" s="1">
        <f t="shared" si="0"/>
        <v>0</v>
      </c>
      <c r="Y9" s="1">
        <f t="shared" si="0"/>
        <v>0</v>
      </c>
      <c r="Z9" s="1">
        <f t="shared" si="0"/>
        <v>0</v>
      </c>
      <c r="AA9" s="1">
        <f t="shared" si="0"/>
        <v>0</v>
      </c>
      <c r="AB9" s="1">
        <f t="shared" si="0"/>
        <v>0</v>
      </c>
      <c r="AC9" s="1">
        <f t="shared" si="0"/>
        <v>0</v>
      </c>
      <c r="AD9" s="1">
        <f t="shared" si="0"/>
        <v>0</v>
      </c>
      <c r="AE9" s="1">
        <f t="shared" si="0"/>
        <v>0</v>
      </c>
      <c r="AF9" s="1">
        <f t="shared" si="0"/>
        <v>0</v>
      </c>
      <c r="AG9" s="1">
        <f t="shared" si="0"/>
        <v>0</v>
      </c>
      <c r="AH9" s="1">
        <f t="shared" si="0"/>
        <v>0</v>
      </c>
      <c r="AI9" s="1">
        <f t="shared" si="0"/>
        <v>0</v>
      </c>
      <c r="AJ9" s="1">
        <f t="shared" si="0"/>
        <v>0</v>
      </c>
      <c r="AK9" s="1">
        <f t="shared" si="0"/>
        <v>0</v>
      </c>
      <c r="AL9" s="1">
        <f t="shared" si="0"/>
        <v>0</v>
      </c>
    </row>
    <row r="10" spans="1:38" x14ac:dyDescent="0.45">
      <c r="A10" s="1">
        <v>2020</v>
      </c>
      <c r="B10" s="1">
        <v>834.92759407651272</v>
      </c>
      <c r="C10" s="9">
        <f>+B10/B9-1</f>
        <v>-6.7607925742763197E-2</v>
      </c>
      <c r="D10" s="1">
        <f t="shared" ref="D10:D55" si="1">+B10*0.025</f>
        <v>20.873189851912819</v>
      </c>
      <c r="E10" s="1">
        <f ca="1">+SUM(OFFSET($H10,0,A10-$A$9):OFFSET($H24,0,A10-$A$9))</f>
        <v>149.49955523517804</v>
      </c>
      <c r="F10" s="1">
        <f t="shared" ref="F10:F39" ca="1" si="2">+B10+E10</f>
        <v>984.42714931169075</v>
      </c>
      <c r="G10" s="1">
        <f ca="1">+F10/F9-1</f>
        <v>-6.4602317149185629E-2</v>
      </c>
      <c r="H10" s="1">
        <f t="shared" ref="H10:H55" si="3">+IF(A10&lt;H$8,0,$D10/(1+$B$3)^(A10-H$8))</f>
        <v>19.327027640660017</v>
      </c>
      <c r="I10" s="1">
        <f t="shared" ref="I10:X33" si="4">+IF($A10&lt;I$8,0,$D10/(1+$B$3)^($A10-I$8))</f>
        <v>20.873189851912819</v>
      </c>
      <c r="J10" s="1">
        <f t="shared" si="4"/>
        <v>0</v>
      </c>
      <c r="K10" s="1">
        <f t="shared" si="4"/>
        <v>0</v>
      </c>
      <c r="L10" s="1">
        <f t="shared" si="4"/>
        <v>0</v>
      </c>
      <c r="M10" s="1">
        <f t="shared" si="4"/>
        <v>0</v>
      </c>
      <c r="N10" s="1">
        <f t="shared" si="4"/>
        <v>0</v>
      </c>
      <c r="O10" s="1">
        <f t="shared" si="4"/>
        <v>0</v>
      </c>
      <c r="P10" s="1">
        <f t="shared" si="4"/>
        <v>0</v>
      </c>
      <c r="Q10" s="1">
        <f t="shared" si="4"/>
        <v>0</v>
      </c>
      <c r="R10" s="1">
        <f t="shared" si="4"/>
        <v>0</v>
      </c>
      <c r="S10" s="1">
        <f t="shared" si="4"/>
        <v>0</v>
      </c>
      <c r="T10" s="1">
        <f t="shared" si="4"/>
        <v>0</v>
      </c>
      <c r="U10" s="1">
        <f t="shared" si="4"/>
        <v>0</v>
      </c>
      <c r="V10" s="1">
        <f t="shared" si="4"/>
        <v>0</v>
      </c>
      <c r="W10" s="1">
        <f t="shared" si="4"/>
        <v>0</v>
      </c>
      <c r="X10" s="1">
        <f t="shared" si="4"/>
        <v>0</v>
      </c>
      <c r="Y10" s="1">
        <f t="shared" si="0"/>
        <v>0</v>
      </c>
      <c r="Z10" s="1">
        <f t="shared" si="0"/>
        <v>0</v>
      </c>
      <c r="AA10" s="1">
        <f t="shared" si="0"/>
        <v>0</v>
      </c>
      <c r="AB10" s="1">
        <f t="shared" si="0"/>
        <v>0</v>
      </c>
      <c r="AC10" s="1">
        <f t="shared" si="0"/>
        <v>0</v>
      </c>
      <c r="AD10" s="1">
        <f t="shared" si="0"/>
        <v>0</v>
      </c>
      <c r="AE10" s="1">
        <f t="shared" si="0"/>
        <v>0</v>
      </c>
      <c r="AF10" s="1">
        <f t="shared" si="0"/>
        <v>0</v>
      </c>
      <c r="AG10" s="1">
        <f t="shared" si="0"/>
        <v>0</v>
      </c>
      <c r="AH10" s="1">
        <f t="shared" si="0"/>
        <v>0</v>
      </c>
      <c r="AI10" s="1">
        <f t="shared" si="0"/>
        <v>0</v>
      </c>
      <c r="AJ10" s="1">
        <f t="shared" si="0"/>
        <v>0</v>
      </c>
      <c r="AK10" s="1">
        <f t="shared" si="0"/>
        <v>0</v>
      </c>
      <c r="AL10" s="1">
        <f t="shared" si="0"/>
        <v>0</v>
      </c>
    </row>
    <row r="11" spans="1:38" x14ac:dyDescent="0.45">
      <c r="A11" s="1">
        <v>2021</v>
      </c>
      <c r="B11" s="1">
        <v>785.29251116013461</v>
      </c>
      <c r="C11" s="9">
        <f t="shared" ref="C11:C40" si="5">+B11/B10-1</f>
        <v>-5.9448368060320167E-2</v>
      </c>
      <c r="D11" s="1">
        <f t="shared" si="1"/>
        <v>19.632312779003367</v>
      </c>
      <c r="E11" s="1">
        <f ca="1">+SUM(OFFSET($H11,0,A11-$A$9):OFFSET($H25,0,A11-$A$9))</f>
        <v>143.03930459385151</v>
      </c>
      <c r="F11" s="1">
        <f t="shared" ca="1" si="2"/>
        <v>928.33181575398612</v>
      </c>
      <c r="G11" s="1">
        <f t="shared" ref="G11:G39" ca="1" si="6">+F11/F10-1</f>
        <v>-5.698271689979939E-2</v>
      </c>
      <c r="H11" s="1">
        <f t="shared" si="3"/>
        <v>16.83154387774637</v>
      </c>
      <c r="I11" s="1">
        <f t="shared" si="4"/>
        <v>18.178067387966081</v>
      </c>
      <c r="J11" s="1">
        <f t="shared" si="0"/>
        <v>19.632312779003367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>
        <f t="shared" si="0"/>
        <v>0</v>
      </c>
      <c r="O11" s="1">
        <f t="shared" si="0"/>
        <v>0</v>
      </c>
      <c r="P11" s="1">
        <f t="shared" si="0"/>
        <v>0</v>
      </c>
      <c r="Q11" s="1">
        <f t="shared" si="0"/>
        <v>0</v>
      </c>
      <c r="R11" s="1">
        <f t="shared" si="0"/>
        <v>0</v>
      </c>
      <c r="S11" s="1">
        <f t="shared" si="0"/>
        <v>0</v>
      </c>
      <c r="T11" s="1">
        <f t="shared" si="0"/>
        <v>0</v>
      </c>
      <c r="U11" s="1">
        <f t="shared" si="0"/>
        <v>0</v>
      </c>
      <c r="V11" s="1">
        <f t="shared" si="0"/>
        <v>0</v>
      </c>
      <c r="W11" s="1">
        <f t="shared" si="0"/>
        <v>0</v>
      </c>
      <c r="X11" s="1">
        <f t="shared" si="0"/>
        <v>0</v>
      </c>
      <c r="Y11" s="1">
        <f t="shared" si="0"/>
        <v>0</v>
      </c>
      <c r="Z11" s="1">
        <f t="shared" si="0"/>
        <v>0</v>
      </c>
      <c r="AA11" s="1">
        <f t="shared" si="0"/>
        <v>0</v>
      </c>
      <c r="AB11" s="1">
        <f t="shared" si="0"/>
        <v>0</v>
      </c>
      <c r="AC11" s="1">
        <f t="shared" si="0"/>
        <v>0</v>
      </c>
      <c r="AD11" s="1">
        <f t="shared" si="0"/>
        <v>0</v>
      </c>
      <c r="AE11" s="1">
        <f t="shared" si="0"/>
        <v>0</v>
      </c>
      <c r="AF11" s="1">
        <f t="shared" si="0"/>
        <v>0</v>
      </c>
      <c r="AG11" s="1">
        <f t="shared" si="0"/>
        <v>0</v>
      </c>
      <c r="AH11" s="1">
        <f t="shared" si="0"/>
        <v>0</v>
      </c>
      <c r="AI11" s="1">
        <f t="shared" si="0"/>
        <v>0</v>
      </c>
      <c r="AJ11" s="1">
        <f t="shared" si="0"/>
        <v>0</v>
      </c>
      <c r="AK11" s="1">
        <f t="shared" si="0"/>
        <v>0</v>
      </c>
      <c r="AL11" s="1">
        <f t="shared" si="0"/>
        <v>0</v>
      </c>
    </row>
    <row r="12" spans="1:38" x14ac:dyDescent="0.45">
      <c r="A12" s="1">
        <v>2022</v>
      </c>
      <c r="B12" s="1">
        <v>746.23861265844914</v>
      </c>
      <c r="C12" s="9">
        <f t="shared" si="5"/>
        <v>-4.9731657881201596E-2</v>
      </c>
      <c r="D12" s="1">
        <f t="shared" si="1"/>
        <v>18.655965316461231</v>
      </c>
      <c r="E12" s="1">
        <f ca="1">+SUM(OFFSET($H12,0,A12-$A$9):OFFSET($H26,0,A12-$A$9))</f>
        <v>137.35107950221447</v>
      </c>
      <c r="F12" s="1">
        <f t="shared" ca="1" si="2"/>
        <v>883.58969216066362</v>
      </c>
      <c r="G12" s="1">
        <f t="shared" ca="1" si="6"/>
        <v>-4.819626219207318E-2</v>
      </c>
      <c r="H12" s="1">
        <f t="shared" si="3"/>
        <v>14.809706755560976</v>
      </c>
      <c r="I12" s="1">
        <f t="shared" si="4"/>
        <v>15.994483296005855</v>
      </c>
      <c r="J12" s="1">
        <f t="shared" si="0"/>
        <v>17.274041959686322</v>
      </c>
      <c r="K12" s="1">
        <f t="shared" si="0"/>
        <v>18.655965316461231</v>
      </c>
      <c r="L12" s="1">
        <f t="shared" si="0"/>
        <v>0</v>
      </c>
      <c r="M12" s="1">
        <f t="shared" si="0"/>
        <v>0</v>
      </c>
      <c r="N12" s="1">
        <f t="shared" si="0"/>
        <v>0</v>
      </c>
      <c r="O12" s="1">
        <f t="shared" si="0"/>
        <v>0</v>
      </c>
      <c r="P12" s="1">
        <f t="shared" si="0"/>
        <v>0</v>
      </c>
      <c r="Q12" s="1">
        <f t="shared" si="0"/>
        <v>0</v>
      </c>
      <c r="R12" s="1">
        <f t="shared" si="0"/>
        <v>0</v>
      </c>
      <c r="S12" s="1">
        <f t="shared" si="0"/>
        <v>0</v>
      </c>
      <c r="T12" s="1">
        <f t="shared" si="0"/>
        <v>0</v>
      </c>
      <c r="U12" s="1">
        <f t="shared" si="0"/>
        <v>0</v>
      </c>
      <c r="V12" s="1">
        <f t="shared" si="0"/>
        <v>0</v>
      </c>
      <c r="W12" s="1">
        <f t="shared" si="0"/>
        <v>0</v>
      </c>
      <c r="X12" s="1">
        <f t="shared" si="0"/>
        <v>0</v>
      </c>
      <c r="Y12" s="1">
        <f t="shared" si="0"/>
        <v>0</v>
      </c>
      <c r="Z12" s="1">
        <f t="shared" si="0"/>
        <v>0</v>
      </c>
      <c r="AA12" s="1">
        <f t="shared" si="0"/>
        <v>0</v>
      </c>
      <c r="AB12" s="1">
        <f t="shared" si="0"/>
        <v>0</v>
      </c>
      <c r="AC12" s="1">
        <f t="shared" si="0"/>
        <v>0</v>
      </c>
      <c r="AD12" s="1">
        <f t="shared" si="0"/>
        <v>0</v>
      </c>
      <c r="AE12" s="1">
        <f t="shared" si="0"/>
        <v>0</v>
      </c>
      <c r="AF12" s="1">
        <f t="shared" si="0"/>
        <v>0</v>
      </c>
      <c r="AG12" s="1">
        <f t="shared" si="0"/>
        <v>0</v>
      </c>
      <c r="AH12" s="1">
        <f t="shared" si="0"/>
        <v>0</v>
      </c>
      <c r="AI12" s="1">
        <f t="shared" si="0"/>
        <v>0</v>
      </c>
      <c r="AJ12" s="1">
        <f t="shared" si="0"/>
        <v>0</v>
      </c>
      <c r="AK12" s="1">
        <f t="shared" si="0"/>
        <v>0</v>
      </c>
      <c r="AL12" s="1">
        <f t="shared" si="0"/>
        <v>0</v>
      </c>
    </row>
    <row r="13" spans="1:38" x14ac:dyDescent="0.45">
      <c r="A13" s="1">
        <v>2023</v>
      </c>
      <c r="B13" s="1">
        <v>707.31449107201206</v>
      </c>
      <c r="C13" s="9">
        <f t="shared" si="5"/>
        <v>-5.2160422854254707E-2</v>
      </c>
      <c r="D13" s="1">
        <f t="shared" si="1"/>
        <v>17.682862276800304</v>
      </c>
      <c r="E13" s="1">
        <f ca="1">+SUM(OFFSET($H13,0,A13-$A$9):OFFSET($H27,0,A13-$A$9))</f>
        <v>132.21039758843389</v>
      </c>
      <c r="F13" s="1">
        <f t="shared" ca="1" si="2"/>
        <v>839.52488866044598</v>
      </c>
      <c r="G13" s="1">
        <f t="shared" ca="1" si="6"/>
        <v>-4.9870209998109982E-2</v>
      </c>
      <c r="H13" s="1">
        <f t="shared" si="3"/>
        <v>12.997431656336483</v>
      </c>
      <c r="I13" s="1">
        <f t="shared" si="4"/>
        <v>14.037226188843404</v>
      </c>
      <c r="J13" s="1">
        <f t="shared" si="0"/>
        <v>15.160204283950875</v>
      </c>
      <c r="K13" s="1">
        <f t="shared" si="0"/>
        <v>16.373020626666946</v>
      </c>
      <c r="L13" s="1">
        <f t="shared" si="0"/>
        <v>17.682862276800304</v>
      </c>
      <c r="M13" s="1">
        <f t="shared" si="0"/>
        <v>0</v>
      </c>
      <c r="N13" s="1">
        <f t="shared" si="0"/>
        <v>0</v>
      </c>
      <c r="O13" s="1">
        <f t="shared" si="0"/>
        <v>0</v>
      </c>
      <c r="P13" s="1">
        <f t="shared" si="0"/>
        <v>0</v>
      </c>
      <c r="Q13" s="1">
        <f t="shared" si="0"/>
        <v>0</v>
      </c>
      <c r="R13" s="1">
        <f t="shared" si="0"/>
        <v>0</v>
      </c>
      <c r="S13" s="1">
        <f t="shared" si="0"/>
        <v>0</v>
      </c>
      <c r="T13" s="1">
        <f t="shared" si="0"/>
        <v>0</v>
      </c>
      <c r="U13" s="1">
        <f t="shared" si="0"/>
        <v>0</v>
      </c>
      <c r="V13" s="1">
        <f t="shared" si="0"/>
        <v>0</v>
      </c>
      <c r="W13" s="1">
        <f t="shared" si="0"/>
        <v>0</v>
      </c>
      <c r="X13" s="1">
        <f t="shared" si="0"/>
        <v>0</v>
      </c>
      <c r="Y13" s="1">
        <f t="shared" si="0"/>
        <v>0</v>
      </c>
      <c r="Z13" s="1">
        <f t="shared" si="0"/>
        <v>0</v>
      </c>
      <c r="AA13" s="1">
        <f t="shared" si="0"/>
        <v>0</v>
      </c>
      <c r="AB13" s="1">
        <f t="shared" si="0"/>
        <v>0</v>
      </c>
      <c r="AC13" s="1">
        <f t="shared" si="0"/>
        <v>0</v>
      </c>
      <c r="AD13" s="1">
        <f t="shared" si="0"/>
        <v>0</v>
      </c>
      <c r="AE13" s="1">
        <f t="shared" si="0"/>
        <v>0</v>
      </c>
      <c r="AF13" s="1">
        <f t="shared" si="0"/>
        <v>0</v>
      </c>
      <c r="AG13" s="1">
        <f t="shared" si="0"/>
        <v>0</v>
      </c>
      <c r="AH13" s="1">
        <f t="shared" si="0"/>
        <v>0</v>
      </c>
      <c r="AI13" s="1">
        <f t="shared" si="0"/>
        <v>0</v>
      </c>
      <c r="AJ13" s="1">
        <f t="shared" si="0"/>
        <v>0</v>
      </c>
      <c r="AK13" s="1">
        <f t="shared" si="0"/>
        <v>0</v>
      </c>
      <c r="AL13" s="1">
        <f t="shared" si="0"/>
        <v>0</v>
      </c>
    </row>
    <row r="14" spans="1:38" x14ac:dyDescent="0.45">
      <c r="A14" s="1">
        <v>2024</v>
      </c>
      <c r="B14" s="1">
        <v>668.29306091027559</v>
      </c>
      <c r="C14" s="9">
        <f t="shared" si="5"/>
        <v>-5.5168430244650124E-2</v>
      </c>
      <c r="D14" s="1">
        <f t="shared" si="1"/>
        <v>16.70732652275689</v>
      </c>
      <c r="E14" s="1">
        <f ca="1">+SUM(OFFSET($H14,0,A14-$A$9):OFFSET($H28,0,A14-$A$9))</f>
        <v>127.65811076663796</v>
      </c>
      <c r="F14" s="1">
        <f t="shared" ca="1" si="2"/>
        <v>795.95117167691353</v>
      </c>
      <c r="G14" s="1">
        <f t="shared" ca="1" si="6"/>
        <v>-5.1902829293195896E-2</v>
      </c>
      <c r="H14" s="1">
        <f t="shared" si="3"/>
        <v>11.3707256987447</v>
      </c>
      <c r="I14" s="1">
        <f t="shared" si="4"/>
        <v>12.280383754644276</v>
      </c>
      <c r="J14" s="1">
        <f t="shared" si="0"/>
        <v>13.262814455015819</v>
      </c>
      <c r="K14" s="1">
        <f t="shared" si="0"/>
        <v>14.323839611417085</v>
      </c>
      <c r="L14" s="1">
        <f t="shared" si="0"/>
        <v>15.469746780330453</v>
      </c>
      <c r="M14" s="1">
        <f t="shared" si="0"/>
        <v>16.70732652275689</v>
      </c>
      <c r="N14" s="1">
        <f t="shared" si="0"/>
        <v>0</v>
      </c>
      <c r="O14" s="1">
        <f t="shared" si="0"/>
        <v>0</v>
      </c>
      <c r="P14" s="1">
        <f t="shared" si="0"/>
        <v>0</v>
      </c>
      <c r="Q14" s="1">
        <f t="shared" si="0"/>
        <v>0</v>
      </c>
      <c r="R14" s="1">
        <f t="shared" si="0"/>
        <v>0</v>
      </c>
      <c r="S14" s="1">
        <f t="shared" si="0"/>
        <v>0</v>
      </c>
      <c r="T14" s="1">
        <f t="shared" si="0"/>
        <v>0</v>
      </c>
      <c r="U14" s="1">
        <f t="shared" si="0"/>
        <v>0</v>
      </c>
      <c r="V14" s="1">
        <f t="shared" si="0"/>
        <v>0</v>
      </c>
      <c r="W14" s="1">
        <f t="shared" si="0"/>
        <v>0</v>
      </c>
      <c r="X14" s="1">
        <f t="shared" si="0"/>
        <v>0</v>
      </c>
      <c r="Y14" s="1">
        <f t="shared" si="0"/>
        <v>0</v>
      </c>
      <c r="Z14" s="1">
        <f t="shared" si="0"/>
        <v>0</v>
      </c>
      <c r="AA14" s="1">
        <f t="shared" si="0"/>
        <v>0</v>
      </c>
      <c r="AB14" s="1">
        <f t="shared" si="0"/>
        <v>0</v>
      </c>
      <c r="AC14" s="1">
        <f t="shared" si="0"/>
        <v>0</v>
      </c>
      <c r="AD14" s="1">
        <f t="shared" si="0"/>
        <v>0</v>
      </c>
      <c r="AE14" s="1">
        <f t="shared" si="0"/>
        <v>0</v>
      </c>
      <c r="AF14" s="1">
        <f t="shared" si="0"/>
        <v>0</v>
      </c>
      <c r="AG14" s="1">
        <f t="shared" si="0"/>
        <v>0</v>
      </c>
      <c r="AH14" s="1">
        <f t="shared" si="0"/>
        <v>0</v>
      </c>
      <c r="AI14" s="1">
        <f t="shared" si="0"/>
        <v>0</v>
      </c>
      <c r="AJ14" s="1">
        <f t="shared" si="0"/>
        <v>0</v>
      </c>
      <c r="AK14" s="1">
        <f t="shared" si="0"/>
        <v>0</v>
      </c>
      <c r="AL14" s="1">
        <f t="shared" si="0"/>
        <v>0</v>
      </c>
    </row>
    <row r="15" spans="1:38" x14ac:dyDescent="0.45">
      <c r="A15" s="1">
        <v>2025</v>
      </c>
      <c r="B15" s="1">
        <v>629.20682266137158</v>
      </c>
      <c r="C15" s="9">
        <f t="shared" si="5"/>
        <v>-5.8486673788988641E-2</v>
      </c>
      <c r="D15" s="1">
        <f t="shared" si="1"/>
        <v>15.730170566534291</v>
      </c>
      <c r="E15" s="1">
        <f ca="1">+SUM(OFFSET($H15,0,A15-$A$9):OFFSET($H29,0,A15-$A$9))</f>
        <v>123.742813923386</v>
      </c>
      <c r="F15" s="1">
        <f t="shared" ca="1" si="2"/>
        <v>752.94963658475763</v>
      </c>
      <c r="G15" s="1">
        <f t="shared" ca="1" si="6"/>
        <v>-5.4025343039020957E-2</v>
      </c>
      <c r="H15" s="1">
        <f t="shared" si="3"/>
        <v>9.9126757167205071</v>
      </c>
      <c r="I15" s="1">
        <f t="shared" si="4"/>
        <v>10.705689774058149</v>
      </c>
      <c r="J15" s="1">
        <f t="shared" si="0"/>
        <v>11.562144955982802</v>
      </c>
      <c r="K15" s="1">
        <f t="shared" si="0"/>
        <v>12.487116552461426</v>
      </c>
      <c r="L15" s="1">
        <f t="shared" si="0"/>
        <v>13.486085876658342</v>
      </c>
      <c r="M15" s="1">
        <f t="shared" si="0"/>
        <v>14.564972746791009</v>
      </c>
      <c r="N15" s="1">
        <f t="shared" si="0"/>
        <v>15.730170566534291</v>
      </c>
      <c r="O15" s="1">
        <f t="shared" si="0"/>
        <v>0</v>
      </c>
      <c r="P15" s="1">
        <f t="shared" si="0"/>
        <v>0</v>
      </c>
      <c r="Q15" s="1">
        <f t="shared" si="0"/>
        <v>0</v>
      </c>
      <c r="R15" s="1">
        <f t="shared" si="0"/>
        <v>0</v>
      </c>
      <c r="S15" s="1">
        <f t="shared" si="0"/>
        <v>0</v>
      </c>
      <c r="T15" s="1">
        <f t="shared" si="0"/>
        <v>0</v>
      </c>
      <c r="U15" s="1">
        <f t="shared" si="0"/>
        <v>0</v>
      </c>
      <c r="V15" s="1">
        <f t="shared" si="0"/>
        <v>0</v>
      </c>
      <c r="W15" s="1">
        <f t="shared" si="0"/>
        <v>0</v>
      </c>
      <c r="X15" s="1">
        <f t="shared" si="0"/>
        <v>0</v>
      </c>
      <c r="Y15" s="1">
        <f t="shared" si="0"/>
        <v>0</v>
      </c>
      <c r="Z15" s="1">
        <f t="shared" si="0"/>
        <v>0</v>
      </c>
      <c r="AA15" s="1">
        <f t="shared" si="0"/>
        <v>0</v>
      </c>
      <c r="AB15" s="1">
        <f t="shared" si="0"/>
        <v>0</v>
      </c>
      <c r="AC15" s="1">
        <f t="shared" si="0"/>
        <v>0</v>
      </c>
      <c r="AD15" s="1">
        <f t="shared" si="0"/>
        <v>0</v>
      </c>
      <c r="AE15" s="1">
        <f t="shared" si="0"/>
        <v>0</v>
      </c>
      <c r="AF15" s="1">
        <f t="shared" si="0"/>
        <v>0</v>
      </c>
      <c r="AG15" s="1">
        <f t="shared" si="0"/>
        <v>0</v>
      </c>
      <c r="AH15" s="1">
        <f t="shared" si="0"/>
        <v>0</v>
      </c>
      <c r="AI15" s="1">
        <f t="shared" si="0"/>
        <v>0</v>
      </c>
      <c r="AJ15" s="1">
        <f t="shared" si="0"/>
        <v>0</v>
      </c>
      <c r="AK15" s="1">
        <f t="shared" si="0"/>
        <v>0</v>
      </c>
      <c r="AL15" s="1">
        <f t="shared" si="0"/>
        <v>0</v>
      </c>
    </row>
    <row r="16" spans="1:38" x14ac:dyDescent="0.45">
      <c r="A16" s="1">
        <v>2026</v>
      </c>
      <c r="B16" s="1">
        <v>599.28783362981028</v>
      </c>
      <c r="C16" s="9">
        <f t="shared" si="5"/>
        <v>-4.7550325193570275E-2</v>
      </c>
      <c r="D16" s="1">
        <f t="shared" si="1"/>
        <v>14.982195840745257</v>
      </c>
      <c r="E16" s="1">
        <f ca="1">+SUM(OFFSET($H16,0,A16-$A$9):OFFSET($H30,0,A16-$A$9))</f>
        <v>120.51583512060154</v>
      </c>
      <c r="F16" s="1">
        <f t="shared" ca="1" si="2"/>
        <v>719.80366875041182</v>
      </c>
      <c r="G16" s="1">
        <f t="shared" ca="1" si="6"/>
        <v>-4.4021493900561426E-2</v>
      </c>
      <c r="H16" s="1">
        <f t="shared" si="3"/>
        <v>8.741967373011148</v>
      </c>
      <c r="I16" s="1">
        <f t="shared" si="4"/>
        <v>9.4413247628520391</v>
      </c>
      <c r="J16" s="1">
        <f t="shared" si="0"/>
        <v>10.196630743880204</v>
      </c>
      <c r="K16" s="1">
        <f t="shared" si="0"/>
        <v>11.01236120339062</v>
      </c>
      <c r="L16" s="1">
        <f t="shared" si="0"/>
        <v>11.893350099661872</v>
      </c>
      <c r="M16" s="1">
        <f t="shared" si="0"/>
        <v>12.844818107634822</v>
      </c>
      <c r="N16" s="1">
        <f t="shared" si="0"/>
        <v>13.872403556245608</v>
      </c>
      <c r="O16" s="1">
        <f t="shared" si="0"/>
        <v>14.982195840745257</v>
      </c>
      <c r="P16" s="1">
        <f t="shared" si="0"/>
        <v>0</v>
      </c>
      <c r="Q16" s="1">
        <f t="shared" si="0"/>
        <v>0</v>
      </c>
      <c r="R16" s="1">
        <f t="shared" si="0"/>
        <v>0</v>
      </c>
      <c r="S16" s="1">
        <f t="shared" si="0"/>
        <v>0</v>
      </c>
      <c r="T16" s="1">
        <f t="shared" si="0"/>
        <v>0</v>
      </c>
      <c r="U16" s="1">
        <f t="shared" si="0"/>
        <v>0</v>
      </c>
      <c r="V16" s="1">
        <f t="shared" si="0"/>
        <v>0</v>
      </c>
      <c r="W16" s="1">
        <f t="shared" si="0"/>
        <v>0</v>
      </c>
      <c r="X16" s="1">
        <f t="shared" si="0"/>
        <v>0</v>
      </c>
      <c r="Y16" s="1">
        <f t="shared" si="0"/>
        <v>0</v>
      </c>
      <c r="Z16" s="1">
        <f t="shared" si="0"/>
        <v>0</v>
      </c>
      <c r="AA16" s="1">
        <f t="shared" si="0"/>
        <v>0</v>
      </c>
      <c r="AB16" s="1">
        <f t="shared" si="0"/>
        <v>0</v>
      </c>
      <c r="AC16" s="1">
        <f t="shared" si="0"/>
        <v>0</v>
      </c>
      <c r="AD16" s="1">
        <f t="shared" si="0"/>
        <v>0</v>
      </c>
      <c r="AE16" s="1">
        <f t="shared" si="0"/>
        <v>0</v>
      </c>
      <c r="AF16" s="1">
        <f t="shared" si="0"/>
        <v>0</v>
      </c>
      <c r="AG16" s="1">
        <f t="shared" si="0"/>
        <v>0</v>
      </c>
      <c r="AH16" s="1">
        <f t="shared" si="0"/>
        <v>0</v>
      </c>
      <c r="AI16" s="1">
        <f t="shared" si="0"/>
        <v>0</v>
      </c>
      <c r="AJ16" s="1">
        <f t="shared" si="0"/>
        <v>0</v>
      </c>
      <c r="AK16" s="1">
        <f t="shared" si="0"/>
        <v>0</v>
      </c>
      <c r="AL16" s="1">
        <f t="shared" si="0"/>
        <v>0</v>
      </c>
    </row>
    <row r="17" spans="1:38" x14ac:dyDescent="0.45">
      <c r="A17" s="1">
        <v>2027</v>
      </c>
      <c r="B17" s="1">
        <v>579.34780231431625</v>
      </c>
      <c r="C17" s="9">
        <f t="shared" si="5"/>
        <v>-3.3272878567748965E-2</v>
      </c>
      <c r="D17" s="1">
        <f t="shared" si="1"/>
        <v>14.483695057857908</v>
      </c>
      <c r="E17" s="1">
        <f ca="1">+SUM(OFFSET($H17,0,A17-$A$9):OFFSET($H31,0,A17-$A$9))</f>
        <v>117.78748543482057</v>
      </c>
      <c r="F17" s="1">
        <f t="shared" ca="1" si="2"/>
        <v>697.13528774913686</v>
      </c>
      <c r="G17" s="1">
        <f t="shared" ca="1" si="6"/>
        <v>-3.1492449935171307E-2</v>
      </c>
      <c r="H17" s="1">
        <f t="shared" si="3"/>
        <v>7.8250897723756712</v>
      </c>
      <c r="I17" s="1">
        <f t="shared" si="4"/>
        <v>8.4510969541657257</v>
      </c>
      <c r="J17" s="1">
        <f t="shared" si="0"/>
        <v>9.1271847104989838</v>
      </c>
      <c r="K17" s="1">
        <f t="shared" si="0"/>
        <v>9.8573594873389023</v>
      </c>
      <c r="L17" s="1">
        <f t="shared" si="0"/>
        <v>10.645948246326016</v>
      </c>
      <c r="M17" s="1">
        <f t="shared" si="0"/>
        <v>11.497624106032097</v>
      </c>
      <c r="N17" s="1">
        <f t="shared" si="0"/>
        <v>12.417434034514667</v>
      </c>
      <c r="O17" s="1">
        <f t="shared" si="0"/>
        <v>13.410828757275839</v>
      </c>
      <c r="P17" s="1">
        <f t="shared" si="0"/>
        <v>14.483695057857908</v>
      </c>
      <c r="Q17" s="1">
        <f t="shared" si="0"/>
        <v>0</v>
      </c>
      <c r="R17" s="1">
        <f t="shared" si="0"/>
        <v>0</v>
      </c>
      <c r="S17" s="1">
        <f t="shared" si="0"/>
        <v>0</v>
      </c>
      <c r="T17" s="1">
        <f t="shared" si="0"/>
        <v>0</v>
      </c>
      <c r="U17" s="1">
        <f t="shared" si="0"/>
        <v>0</v>
      </c>
      <c r="V17" s="1">
        <f t="shared" si="0"/>
        <v>0</v>
      </c>
      <c r="W17" s="1">
        <f t="shared" si="0"/>
        <v>0</v>
      </c>
      <c r="X17" s="1">
        <f t="shared" si="0"/>
        <v>0</v>
      </c>
      <c r="Y17" s="1">
        <f t="shared" si="0"/>
        <v>0</v>
      </c>
      <c r="Z17" s="1">
        <f t="shared" si="0"/>
        <v>0</v>
      </c>
      <c r="AA17" s="1">
        <f t="shared" si="0"/>
        <v>0</v>
      </c>
      <c r="AB17" s="1">
        <f t="shared" si="0"/>
        <v>0</v>
      </c>
      <c r="AC17" s="1">
        <f t="shared" si="0"/>
        <v>0</v>
      </c>
      <c r="AD17" s="1">
        <f t="shared" si="0"/>
        <v>0</v>
      </c>
      <c r="AE17" s="1">
        <f t="shared" si="0"/>
        <v>0</v>
      </c>
      <c r="AF17" s="1">
        <f t="shared" si="0"/>
        <v>0</v>
      </c>
      <c r="AG17" s="1">
        <f t="shared" si="0"/>
        <v>0</v>
      </c>
      <c r="AH17" s="1">
        <f t="shared" si="0"/>
        <v>0</v>
      </c>
      <c r="AI17" s="1">
        <f t="shared" si="0"/>
        <v>0</v>
      </c>
      <c r="AJ17" s="1">
        <f t="shared" si="0"/>
        <v>0</v>
      </c>
      <c r="AK17" s="1">
        <f t="shared" si="0"/>
        <v>0</v>
      </c>
      <c r="AL17" s="1">
        <f t="shared" si="0"/>
        <v>0</v>
      </c>
    </row>
    <row r="18" spans="1:38" x14ac:dyDescent="0.45">
      <c r="A18" s="1">
        <v>2028</v>
      </c>
      <c r="B18" s="1">
        <v>559.86210272082997</v>
      </c>
      <c r="C18" s="9">
        <f t="shared" si="5"/>
        <v>-3.3633854336974967E-2</v>
      </c>
      <c r="D18" s="1">
        <f t="shared" si="1"/>
        <v>13.99655256802075</v>
      </c>
      <c r="E18" s="1">
        <f ca="1">+SUM(OFFSET($H18,0,A18-$A$9):OFFSET($H32,0,A18-$A$9))</f>
        <v>115.32794725557886</v>
      </c>
      <c r="F18" s="1">
        <f t="shared" ca="1" si="2"/>
        <v>675.19004997640877</v>
      </c>
      <c r="G18" s="1">
        <f t="shared" ca="1" si="6"/>
        <v>-3.1479166466502395E-2</v>
      </c>
      <c r="H18" s="1">
        <f t="shared" si="3"/>
        <v>7.00176096555355</v>
      </c>
      <c r="I18" s="1">
        <f t="shared" si="4"/>
        <v>7.5619018427978348</v>
      </c>
      <c r="J18" s="1">
        <f t="shared" si="0"/>
        <v>8.1668539902216608</v>
      </c>
      <c r="K18" s="1">
        <f t="shared" si="0"/>
        <v>8.8202023094393951</v>
      </c>
      <c r="L18" s="1">
        <f t="shared" si="0"/>
        <v>9.5258184941945476</v>
      </c>
      <c r="M18" s="1">
        <f t="shared" si="0"/>
        <v>10.287883973730111</v>
      </c>
      <c r="N18" s="1">
        <f t="shared" si="0"/>
        <v>11.110914691628521</v>
      </c>
      <c r="O18" s="1">
        <f t="shared" si="0"/>
        <v>11.999787866958803</v>
      </c>
      <c r="P18" s="1">
        <f t="shared" si="0"/>
        <v>12.959770896315508</v>
      </c>
      <c r="Q18" s="1">
        <f t="shared" si="0"/>
        <v>13.99655256802075</v>
      </c>
      <c r="R18" s="1">
        <f t="shared" si="0"/>
        <v>0</v>
      </c>
      <c r="S18" s="1">
        <f t="shared" ref="S18:AL32" si="7">+IF($A18&lt;S$8,0,$D18/(1+$B$3)^($A18-S$8))</f>
        <v>0</v>
      </c>
      <c r="T18" s="1">
        <f t="shared" si="7"/>
        <v>0</v>
      </c>
      <c r="U18" s="1">
        <f t="shared" si="7"/>
        <v>0</v>
      </c>
      <c r="V18" s="1">
        <f t="shared" si="7"/>
        <v>0</v>
      </c>
      <c r="W18" s="1">
        <f t="shared" si="7"/>
        <v>0</v>
      </c>
      <c r="X18" s="1">
        <f t="shared" si="7"/>
        <v>0</v>
      </c>
      <c r="Y18" s="1">
        <f t="shared" si="7"/>
        <v>0</v>
      </c>
      <c r="Z18" s="1">
        <f t="shared" si="7"/>
        <v>0</v>
      </c>
      <c r="AA18" s="1">
        <f t="shared" si="7"/>
        <v>0</v>
      </c>
      <c r="AB18" s="1">
        <f t="shared" si="7"/>
        <v>0</v>
      </c>
      <c r="AC18" s="1">
        <f t="shared" si="7"/>
        <v>0</v>
      </c>
      <c r="AD18" s="1">
        <f t="shared" si="7"/>
        <v>0</v>
      </c>
      <c r="AE18" s="1">
        <f t="shared" si="7"/>
        <v>0</v>
      </c>
      <c r="AF18" s="1">
        <f t="shared" si="7"/>
        <v>0</v>
      </c>
      <c r="AG18" s="1">
        <f t="shared" si="7"/>
        <v>0</v>
      </c>
      <c r="AH18" s="1">
        <f t="shared" si="7"/>
        <v>0</v>
      </c>
      <c r="AI18" s="1">
        <f t="shared" si="7"/>
        <v>0</v>
      </c>
      <c r="AJ18" s="1">
        <f t="shared" si="7"/>
        <v>0</v>
      </c>
      <c r="AK18" s="1">
        <f t="shared" si="7"/>
        <v>0</v>
      </c>
      <c r="AL18" s="1">
        <f t="shared" si="7"/>
        <v>0</v>
      </c>
    </row>
    <row r="19" spans="1:38" x14ac:dyDescent="0.45">
      <c r="A19" s="1">
        <v>2029</v>
      </c>
      <c r="B19" s="1">
        <v>540.76589461400101</v>
      </c>
      <c r="C19" s="9">
        <f t="shared" si="5"/>
        <v>-3.410877073841001E-2</v>
      </c>
      <c r="D19" s="1">
        <f t="shared" si="1"/>
        <v>13.519147365350026</v>
      </c>
      <c r="E19" s="1">
        <f ca="1">+SUM(OFFSET($H19,0,A19-$A$9):OFFSET($H33,0,A19-$A$9))</f>
        <v>113.14673462839605</v>
      </c>
      <c r="F19" s="1">
        <f t="shared" ca="1" si="2"/>
        <v>653.91262924239709</v>
      </c>
      <c r="G19" s="1">
        <f t="shared" ca="1" si="6"/>
        <v>-3.1513232066667896E-2</v>
      </c>
      <c r="H19" s="1">
        <f t="shared" si="3"/>
        <v>6.2619810240873477</v>
      </c>
      <c r="I19" s="1">
        <f t="shared" si="4"/>
        <v>6.7629395060143356</v>
      </c>
      <c r="J19" s="1">
        <f t="shared" si="4"/>
        <v>7.303974666495483</v>
      </c>
      <c r="K19" s="1">
        <f t="shared" si="4"/>
        <v>7.8882926398151216</v>
      </c>
      <c r="L19" s="1">
        <f t="shared" si="4"/>
        <v>8.5193560510003312</v>
      </c>
      <c r="M19" s="1">
        <f t="shared" si="4"/>
        <v>9.20090453508036</v>
      </c>
      <c r="N19" s="1">
        <f t="shared" si="4"/>
        <v>9.9369768978867885</v>
      </c>
      <c r="O19" s="1">
        <f t="shared" si="4"/>
        <v>10.731935049717732</v>
      </c>
      <c r="P19" s="1">
        <f t="shared" si="4"/>
        <v>11.590489853695152</v>
      </c>
      <c r="Q19" s="1">
        <f t="shared" si="4"/>
        <v>12.517729041990764</v>
      </c>
      <c r="R19" s="1">
        <f t="shared" si="4"/>
        <v>13.519147365350026</v>
      </c>
      <c r="S19" s="1">
        <f t="shared" si="4"/>
        <v>0</v>
      </c>
      <c r="T19" s="1">
        <f t="shared" si="4"/>
        <v>0</v>
      </c>
      <c r="U19" s="1">
        <f t="shared" si="4"/>
        <v>0</v>
      </c>
      <c r="V19" s="1">
        <f t="shared" si="4"/>
        <v>0</v>
      </c>
      <c r="W19" s="1">
        <f t="shared" si="4"/>
        <v>0</v>
      </c>
      <c r="X19" s="1">
        <f t="shared" si="4"/>
        <v>0</v>
      </c>
      <c r="Y19" s="1">
        <f t="shared" si="7"/>
        <v>0</v>
      </c>
      <c r="Z19" s="1">
        <f t="shared" si="7"/>
        <v>0</v>
      </c>
      <c r="AA19" s="1">
        <f t="shared" si="7"/>
        <v>0</v>
      </c>
      <c r="AB19" s="1">
        <f t="shared" si="7"/>
        <v>0</v>
      </c>
      <c r="AC19" s="1">
        <f t="shared" si="7"/>
        <v>0</v>
      </c>
      <c r="AD19" s="1">
        <f t="shared" si="7"/>
        <v>0</v>
      </c>
      <c r="AE19" s="1">
        <f t="shared" si="7"/>
        <v>0</v>
      </c>
      <c r="AF19" s="1">
        <f t="shared" si="7"/>
        <v>0</v>
      </c>
      <c r="AG19" s="1">
        <f t="shared" si="7"/>
        <v>0</v>
      </c>
      <c r="AH19" s="1">
        <f t="shared" si="7"/>
        <v>0</v>
      </c>
      <c r="AI19" s="1">
        <f t="shared" si="7"/>
        <v>0</v>
      </c>
      <c r="AJ19" s="1">
        <f t="shared" si="7"/>
        <v>0</v>
      </c>
      <c r="AK19" s="1">
        <f t="shared" si="7"/>
        <v>0</v>
      </c>
      <c r="AL19" s="1">
        <f t="shared" si="7"/>
        <v>0</v>
      </c>
    </row>
    <row r="20" spans="1:38" x14ac:dyDescent="0.45">
      <c r="A20" s="1">
        <v>2030</v>
      </c>
      <c r="B20" s="1">
        <v>520.95567236193779</v>
      </c>
      <c r="C20" s="9">
        <f t="shared" si="5"/>
        <v>-3.6633638417977066E-2</v>
      </c>
      <c r="D20" s="1">
        <f t="shared" si="1"/>
        <v>13.023891809048445</v>
      </c>
      <c r="E20" s="1">
        <f ca="1">+SUM(OFFSET($H20,0,A20-$A$9):OFFSET($H34,0,A20-$A$9))</f>
        <v>111.25559732729711</v>
      </c>
      <c r="F20" s="1">
        <f t="shared" ca="1" si="2"/>
        <v>632.21126968923488</v>
      </c>
      <c r="G20" s="1">
        <f t="shared" ca="1" si="6"/>
        <v>-3.3186940552447752E-2</v>
      </c>
      <c r="H20" s="1">
        <f t="shared" si="3"/>
        <v>5.5857239587691643</v>
      </c>
      <c r="I20" s="1">
        <f t="shared" si="4"/>
        <v>6.0325818754706981</v>
      </c>
      <c r="J20" s="1">
        <f t="shared" si="4"/>
        <v>6.5151884255083541</v>
      </c>
      <c r="K20" s="1">
        <f t="shared" si="4"/>
        <v>7.0364034995490226</v>
      </c>
      <c r="L20" s="1">
        <f t="shared" si="4"/>
        <v>7.5993157795129447</v>
      </c>
      <c r="M20" s="1">
        <f t="shared" si="4"/>
        <v>8.2072610418739806</v>
      </c>
      <c r="N20" s="1">
        <f t="shared" si="4"/>
        <v>8.8638419252239</v>
      </c>
      <c r="O20" s="1">
        <f t="shared" si="4"/>
        <v>9.5729492792418114</v>
      </c>
      <c r="P20" s="1">
        <f t="shared" si="4"/>
        <v>10.338785221581158</v>
      </c>
      <c r="Q20" s="1">
        <f t="shared" si="4"/>
        <v>11.165888039307651</v>
      </c>
      <c r="R20" s="1">
        <f t="shared" si="4"/>
        <v>12.059159082452263</v>
      </c>
      <c r="S20" s="1">
        <f t="shared" si="4"/>
        <v>13.023891809048445</v>
      </c>
      <c r="T20" s="1">
        <f t="shared" si="4"/>
        <v>0</v>
      </c>
      <c r="U20" s="1">
        <f t="shared" si="4"/>
        <v>0</v>
      </c>
      <c r="V20" s="1">
        <f t="shared" si="4"/>
        <v>0</v>
      </c>
      <c r="W20" s="1">
        <f t="shared" si="4"/>
        <v>0</v>
      </c>
      <c r="X20" s="1">
        <f t="shared" si="4"/>
        <v>0</v>
      </c>
      <c r="Y20" s="1">
        <f t="shared" si="7"/>
        <v>0</v>
      </c>
      <c r="Z20" s="1">
        <f t="shared" si="7"/>
        <v>0</v>
      </c>
      <c r="AA20" s="1">
        <f t="shared" si="7"/>
        <v>0</v>
      </c>
      <c r="AB20" s="1">
        <f t="shared" si="7"/>
        <v>0</v>
      </c>
      <c r="AC20" s="1">
        <f t="shared" si="7"/>
        <v>0</v>
      </c>
      <c r="AD20" s="1">
        <f t="shared" si="7"/>
        <v>0</v>
      </c>
      <c r="AE20" s="1">
        <f t="shared" si="7"/>
        <v>0</v>
      </c>
      <c r="AF20" s="1">
        <f t="shared" si="7"/>
        <v>0</v>
      </c>
      <c r="AG20" s="1">
        <f t="shared" si="7"/>
        <v>0</v>
      </c>
      <c r="AH20" s="1">
        <f t="shared" si="7"/>
        <v>0</v>
      </c>
      <c r="AI20" s="1">
        <f t="shared" si="7"/>
        <v>0</v>
      </c>
      <c r="AJ20" s="1">
        <f t="shared" si="7"/>
        <v>0</v>
      </c>
      <c r="AK20" s="1">
        <f t="shared" si="7"/>
        <v>0</v>
      </c>
      <c r="AL20" s="1">
        <f t="shared" si="7"/>
        <v>0</v>
      </c>
    </row>
    <row r="21" spans="1:38" x14ac:dyDescent="0.45">
      <c r="A21" s="1">
        <v>2031</v>
      </c>
      <c r="B21" s="1">
        <v>508.58862503759963</v>
      </c>
      <c r="C21" s="9">
        <f t="shared" si="5"/>
        <v>-2.3739154750475722E-2</v>
      </c>
      <c r="D21" s="1">
        <f t="shared" si="1"/>
        <v>12.714715625939991</v>
      </c>
      <c r="E21" s="1">
        <f ca="1">+SUM(OFFSET($H21,0,A21-$A$9):OFFSET($H35,0,A21-$A$9))</f>
        <v>109.69674340516926</v>
      </c>
      <c r="F21" s="1">
        <f t="shared" ca="1" si="2"/>
        <v>618.28536844276891</v>
      </c>
      <c r="G21" s="1">
        <f t="shared" ca="1" si="6"/>
        <v>-2.2027290423518253E-2</v>
      </c>
      <c r="H21" s="1">
        <f t="shared" si="3"/>
        <v>5.0491885123319475</v>
      </c>
      <c r="I21" s="1">
        <f t="shared" si="4"/>
        <v>5.4531235933185043</v>
      </c>
      <c r="J21" s="1">
        <f t="shared" si="4"/>
        <v>5.8893734807839841</v>
      </c>
      <c r="K21" s="1">
        <f t="shared" si="4"/>
        <v>6.3605233592467032</v>
      </c>
      <c r="L21" s="1">
        <f t="shared" si="4"/>
        <v>6.8693652279864397</v>
      </c>
      <c r="M21" s="1">
        <f t="shared" si="4"/>
        <v>7.4189144462253553</v>
      </c>
      <c r="N21" s="1">
        <f t="shared" si="4"/>
        <v>8.0124276019233829</v>
      </c>
      <c r="O21" s="1">
        <f t="shared" si="4"/>
        <v>8.6534218100772549</v>
      </c>
      <c r="P21" s="1">
        <f t="shared" si="4"/>
        <v>9.3456955548834362</v>
      </c>
      <c r="Q21" s="1">
        <f t="shared" si="4"/>
        <v>10.093351199274112</v>
      </c>
      <c r="R21" s="1">
        <f t="shared" si="4"/>
        <v>10.90081929521604</v>
      </c>
      <c r="S21" s="1">
        <f t="shared" si="4"/>
        <v>11.772884838833324</v>
      </c>
      <c r="T21" s="1">
        <f t="shared" si="4"/>
        <v>12.714715625939991</v>
      </c>
      <c r="U21" s="1">
        <f t="shared" si="4"/>
        <v>0</v>
      </c>
      <c r="V21" s="1">
        <f t="shared" si="4"/>
        <v>0</v>
      </c>
      <c r="W21" s="1">
        <f t="shared" si="4"/>
        <v>0</v>
      </c>
      <c r="X21" s="1">
        <f t="shared" si="4"/>
        <v>0</v>
      </c>
      <c r="Y21" s="1">
        <f t="shared" si="7"/>
        <v>0</v>
      </c>
      <c r="Z21" s="1">
        <f t="shared" si="7"/>
        <v>0</v>
      </c>
      <c r="AA21" s="1">
        <f t="shared" si="7"/>
        <v>0</v>
      </c>
      <c r="AB21" s="1">
        <f t="shared" si="7"/>
        <v>0</v>
      </c>
      <c r="AC21" s="1">
        <f t="shared" si="7"/>
        <v>0</v>
      </c>
      <c r="AD21" s="1">
        <f t="shared" si="7"/>
        <v>0</v>
      </c>
      <c r="AE21" s="1">
        <f t="shared" si="7"/>
        <v>0</v>
      </c>
      <c r="AF21" s="1">
        <f t="shared" si="7"/>
        <v>0</v>
      </c>
      <c r="AG21" s="1">
        <f t="shared" si="7"/>
        <v>0</v>
      </c>
      <c r="AH21" s="1">
        <f t="shared" si="7"/>
        <v>0</v>
      </c>
      <c r="AI21" s="1">
        <f t="shared" si="7"/>
        <v>0</v>
      </c>
      <c r="AJ21" s="1">
        <f t="shared" si="7"/>
        <v>0</v>
      </c>
      <c r="AK21" s="1">
        <f t="shared" si="7"/>
        <v>0</v>
      </c>
      <c r="AL21" s="1">
        <f t="shared" si="7"/>
        <v>0</v>
      </c>
    </row>
    <row r="22" spans="1:38" x14ac:dyDescent="0.45">
      <c r="A22" s="1">
        <v>2032</v>
      </c>
      <c r="B22" s="1">
        <v>502.56131130545975</v>
      </c>
      <c r="C22" s="9">
        <f t="shared" si="5"/>
        <v>-1.1851058862542008E-2</v>
      </c>
      <c r="D22" s="1">
        <f t="shared" si="1"/>
        <v>12.564032782636495</v>
      </c>
      <c r="E22" s="1">
        <f ca="1">+SUM(OFFSET($H22,0,A22-$A$9):OFFSET($H36,0,A22-$A$9))</f>
        <v>108.29606616440239</v>
      </c>
      <c r="F22" s="1">
        <f t="shared" ca="1" si="2"/>
        <v>610.85737746986217</v>
      </c>
      <c r="G22" s="1">
        <f t="shared" ca="1" si="6"/>
        <v>-1.2013855336112989E-2</v>
      </c>
      <c r="H22" s="1">
        <f t="shared" si="3"/>
        <v>4.6197687796891032</v>
      </c>
      <c r="I22" s="1">
        <f t="shared" si="4"/>
        <v>4.9893502820642315</v>
      </c>
      <c r="J22" s="1">
        <f t="shared" si="4"/>
        <v>5.38849830462937</v>
      </c>
      <c r="K22" s="1">
        <f t="shared" si="4"/>
        <v>5.8195781689997199</v>
      </c>
      <c r="L22" s="1">
        <f t="shared" si="4"/>
        <v>6.2851444225196973</v>
      </c>
      <c r="M22" s="1">
        <f t="shared" si="4"/>
        <v>6.7879559763212738</v>
      </c>
      <c r="N22" s="1">
        <f t="shared" si="4"/>
        <v>7.3309924544269762</v>
      </c>
      <c r="O22" s="1">
        <f t="shared" si="4"/>
        <v>7.9174718507811344</v>
      </c>
      <c r="P22" s="1">
        <f t="shared" si="4"/>
        <v>8.5508695988436259</v>
      </c>
      <c r="Q22" s="1">
        <f t="shared" si="4"/>
        <v>9.2349391667511167</v>
      </c>
      <c r="R22" s="1">
        <f t="shared" si="4"/>
        <v>9.9737343000912055</v>
      </c>
      <c r="S22" s="1">
        <f t="shared" si="4"/>
        <v>10.771633044098504</v>
      </c>
      <c r="T22" s="1">
        <f t="shared" si="4"/>
        <v>11.633363687626384</v>
      </c>
      <c r="U22" s="1">
        <f t="shared" si="4"/>
        <v>12.564032782636495</v>
      </c>
      <c r="V22" s="1">
        <f t="shared" si="4"/>
        <v>0</v>
      </c>
      <c r="W22" s="1">
        <f t="shared" si="4"/>
        <v>0</v>
      </c>
      <c r="X22" s="1">
        <f t="shared" si="4"/>
        <v>0</v>
      </c>
      <c r="Y22" s="1">
        <f t="shared" si="7"/>
        <v>0</v>
      </c>
      <c r="Z22" s="1">
        <f t="shared" si="7"/>
        <v>0</v>
      </c>
      <c r="AA22" s="1">
        <f t="shared" si="7"/>
        <v>0</v>
      </c>
      <c r="AB22" s="1">
        <f t="shared" si="7"/>
        <v>0</v>
      </c>
      <c r="AC22" s="1">
        <f t="shared" si="7"/>
        <v>0</v>
      </c>
      <c r="AD22" s="1">
        <f t="shared" si="7"/>
        <v>0</v>
      </c>
      <c r="AE22" s="1">
        <f t="shared" si="7"/>
        <v>0</v>
      </c>
      <c r="AF22" s="1">
        <f t="shared" si="7"/>
        <v>0</v>
      </c>
      <c r="AG22" s="1">
        <f t="shared" si="7"/>
        <v>0</v>
      </c>
      <c r="AH22" s="1">
        <f t="shared" si="7"/>
        <v>0</v>
      </c>
      <c r="AI22" s="1">
        <f t="shared" si="7"/>
        <v>0</v>
      </c>
      <c r="AJ22" s="1">
        <f t="shared" si="7"/>
        <v>0</v>
      </c>
      <c r="AK22" s="1">
        <f t="shared" si="7"/>
        <v>0</v>
      </c>
      <c r="AL22" s="1">
        <f t="shared" si="7"/>
        <v>0</v>
      </c>
    </row>
    <row r="23" spans="1:38" x14ac:dyDescent="0.45">
      <c r="A23" s="1">
        <v>2033</v>
      </c>
      <c r="B23" s="1">
        <v>496.501529233371</v>
      </c>
      <c r="C23" s="9">
        <f t="shared" si="5"/>
        <v>-1.2057796602662818E-2</v>
      </c>
      <c r="D23" s="1">
        <f t="shared" si="1"/>
        <v>12.412538230834276</v>
      </c>
      <c r="E23" s="1">
        <f ca="1">+SUM(OFFSET($H23,0,A23-$A$9):OFFSET($H37,0,A23-$A$9))</f>
        <v>106.89504693251604</v>
      </c>
      <c r="F23" s="1">
        <f t="shared" ca="1" si="2"/>
        <v>603.39657616588704</v>
      </c>
      <c r="G23" s="1">
        <f t="shared" ca="1" si="6"/>
        <v>-1.2213655067697449E-2</v>
      </c>
      <c r="H23" s="1">
        <f t="shared" si="3"/>
        <v>4.2259856920298882</v>
      </c>
      <c r="I23" s="1">
        <f t="shared" si="4"/>
        <v>4.5640645473922801</v>
      </c>
      <c r="J23" s="1">
        <f t="shared" si="4"/>
        <v>4.9291897111836622</v>
      </c>
      <c r="K23" s="1">
        <f t="shared" si="4"/>
        <v>5.3235248880783557</v>
      </c>
      <c r="L23" s="1">
        <f t="shared" si="4"/>
        <v>5.7494068791246242</v>
      </c>
      <c r="M23" s="1">
        <f t="shared" si="4"/>
        <v>6.2093594294545937</v>
      </c>
      <c r="N23" s="1">
        <f t="shared" si="4"/>
        <v>6.7061081838109624</v>
      </c>
      <c r="O23" s="1">
        <f t="shared" si="4"/>
        <v>7.2425968385158388</v>
      </c>
      <c r="P23" s="1">
        <f t="shared" si="4"/>
        <v>7.8220045855971065</v>
      </c>
      <c r="Q23" s="1">
        <f t="shared" si="4"/>
        <v>8.4477649524448761</v>
      </c>
      <c r="R23" s="1">
        <f t="shared" si="4"/>
        <v>9.1235861486404666</v>
      </c>
      <c r="S23" s="1">
        <f t="shared" si="4"/>
        <v>9.8534730405317035</v>
      </c>
      <c r="T23" s="1">
        <f t="shared" si="4"/>
        <v>10.641750883774241</v>
      </c>
      <c r="U23" s="1">
        <f t="shared" si="4"/>
        <v>11.49309095447618</v>
      </c>
      <c r="V23" s="1">
        <f t="shared" si="4"/>
        <v>12.412538230834276</v>
      </c>
      <c r="W23" s="1">
        <f t="shared" si="4"/>
        <v>0</v>
      </c>
      <c r="X23" s="1">
        <f t="shared" si="4"/>
        <v>0</v>
      </c>
      <c r="Y23" s="1">
        <f t="shared" si="7"/>
        <v>0</v>
      </c>
      <c r="Z23" s="1">
        <f t="shared" si="7"/>
        <v>0</v>
      </c>
      <c r="AA23" s="1">
        <f t="shared" si="7"/>
        <v>0</v>
      </c>
      <c r="AB23" s="1">
        <f t="shared" si="7"/>
        <v>0</v>
      </c>
      <c r="AC23" s="1">
        <f t="shared" si="7"/>
        <v>0</v>
      </c>
      <c r="AD23" s="1">
        <f t="shared" si="7"/>
        <v>0</v>
      </c>
      <c r="AE23" s="1">
        <f t="shared" si="7"/>
        <v>0</v>
      </c>
      <c r="AF23" s="1">
        <f t="shared" si="7"/>
        <v>0</v>
      </c>
      <c r="AG23" s="1">
        <f t="shared" si="7"/>
        <v>0</v>
      </c>
      <c r="AH23" s="1">
        <f t="shared" si="7"/>
        <v>0</v>
      </c>
      <c r="AI23" s="1">
        <f t="shared" si="7"/>
        <v>0</v>
      </c>
      <c r="AJ23" s="1">
        <f t="shared" si="7"/>
        <v>0</v>
      </c>
      <c r="AK23" s="1">
        <f t="shared" si="7"/>
        <v>0</v>
      </c>
      <c r="AL23" s="1">
        <f t="shared" si="7"/>
        <v>0</v>
      </c>
    </row>
    <row r="24" spans="1:38" x14ac:dyDescent="0.45">
      <c r="A24" s="1">
        <v>2034</v>
      </c>
      <c r="B24" s="1">
        <v>490.40931096951567</v>
      </c>
      <c r="C24" s="9">
        <f t="shared" si="5"/>
        <v>-1.2270291036690417E-2</v>
      </c>
      <c r="D24" s="1">
        <f t="shared" si="1"/>
        <v>12.260232774237892</v>
      </c>
      <c r="E24" s="1">
        <f ca="1">+SUM(OFFSET($H24,0,A24-$A$9):OFFSET($H38,0,A24-$A$9))</f>
        <v>105.49398228515778</v>
      </c>
      <c r="F24" s="1">
        <f t="shared" ca="1" si="2"/>
        <v>595.90329325467349</v>
      </c>
      <c r="G24" s="1">
        <f t="shared" ca="1" si="6"/>
        <v>-1.2418504193092206E-2</v>
      </c>
      <c r="H24" s="1">
        <f t="shared" si="3"/>
        <v>3.8649366830294358</v>
      </c>
      <c r="I24" s="1">
        <f t="shared" si="4"/>
        <v>4.1741316176717911</v>
      </c>
      <c r="J24" s="1">
        <f t="shared" si="4"/>
        <v>4.5080621470855355</v>
      </c>
      <c r="K24" s="1">
        <f t="shared" si="4"/>
        <v>4.8687071188523783</v>
      </c>
      <c r="L24" s="1">
        <f t="shared" si="4"/>
        <v>5.2582036883605685</v>
      </c>
      <c r="M24" s="1">
        <f t="shared" si="4"/>
        <v>5.6788599834294144</v>
      </c>
      <c r="N24" s="1">
        <f t="shared" si="4"/>
        <v>6.1331687821037679</v>
      </c>
      <c r="O24" s="1">
        <f t="shared" si="4"/>
        <v>6.6238222846720696</v>
      </c>
      <c r="P24" s="1">
        <f t="shared" si="4"/>
        <v>7.1537280674458348</v>
      </c>
      <c r="Q24" s="1">
        <f t="shared" si="4"/>
        <v>7.7260263128415021</v>
      </c>
      <c r="R24" s="1">
        <f t="shared" si="4"/>
        <v>8.3441084178688243</v>
      </c>
      <c r="S24" s="1">
        <f t="shared" si="4"/>
        <v>9.0116370912983292</v>
      </c>
      <c r="T24" s="1">
        <f t="shared" si="4"/>
        <v>9.7325680586021974</v>
      </c>
      <c r="U24" s="1">
        <f t="shared" si="4"/>
        <v>10.511173503290372</v>
      </c>
      <c r="V24" s="1">
        <f t="shared" si="4"/>
        <v>11.352067383553603</v>
      </c>
      <c r="W24" s="1">
        <f t="shared" si="4"/>
        <v>12.260232774237892</v>
      </c>
      <c r="X24" s="1">
        <f t="shared" si="4"/>
        <v>0</v>
      </c>
      <c r="Y24" s="1">
        <f t="shared" si="7"/>
        <v>0</v>
      </c>
      <c r="Z24" s="1">
        <f t="shared" si="7"/>
        <v>0</v>
      </c>
      <c r="AA24" s="1">
        <f t="shared" si="7"/>
        <v>0</v>
      </c>
      <c r="AB24" s="1">
        <f t="shared" si="7"/>
        <v>0</v>
      </c>
      <c r="AC24" s="1">
        <f t="shared" si="7"/>
        <v>0</v>
      </c>
      <c r="AD24" s="1">
        <f t="shared" si="7"/>
        <v>0</v>
      </c>
      <c r="AE24" s="1">
        <f t="shared" si="7"/>
        <v>0</v>
      </c>
      <c r="AF24" s="1">
        <f t="shared" si="7"/>
        <v>0</v>
      </c>
      <c r="AG24" s="1">
        <f t="shared" si="7"/>
        <v>0</v>
      </c>
      <c r="AH24" s="1">
        <f t="shared" si="7"/>
        <v>0</v>
      </c>
      <c r="AI24" s="1">
        <f t="shared" si="7"/>
        <v>0</v>
      </c>
      <c r="AJ24" s="1">
        <f t="shared" si="7"/>
        <v>0</v>
      </c>
      <c r="AK24" s="1">
        <f t="shared" si="7"/>
        <v>0</v>
      </c>
      <c r="AL24" s="1">
        <f t="shared" si="7"/>
        <v>0</v>
      </c>
    </row>
    <row r="25" spans="1:38" x14ac:dyDescent="0.45">
      <c r="A25" s="1">
        <v>2035</v>
      </c>
      <c r="B25" s="1">
        <v>484.38199723737574</v>
      </c>
      <c r="C25" s="9">
        <f t="shared" si="5"/>
        <v>-1.2290373770074248E-2</v>
      </c>
      <c r="D25" s="1">
        <f t="shared" si="1"/>
        <v>12.109549930934394</v>
      </c>
      <c r="E25" s="1">
        <f ca="1">+SUM(OFFSET($H25,0,A25-$A$9):OFFSET($H39,0,A25-$A$9))</f>
        <v>104.09429707650902</v>
      </c>
      <c r="F25" s="1">
        <f t="shared" ca="1" si="2"/>
        <v>588.47629431388475</v>
      </c>
      <c r="G25" s="1">
        <f t="shared" ca="1" si="6"/>
        <v>-1.2463429930424375E-2</v>
      </c>
      <c r="H25" s="1">
        <f t="shared" si="3"/>
        <v>3.5346621912938274</v>
      </c>
      <c r="I25" s="1">
        <f t="shared" si="4"/>
        <v>3.8174351665973334</v>
      </c>
      <c r="J25" s="1">
        <f t="shared" si="4"/>
        <v>4.12282997992512</v>
      </c>
      <c r="K25" s="1">
        <f t="shared" si="4"/>
        <v>4.4526563783191309</v>
      </c>
      <c r="L25" s="1">
        <f t="shared" si="4"/>
        <v>4.8088688885846613</v>
      </c>
      <c r="M25" s="1">
        <f t="shared" si="4"/>
        <v>5.1935783996714342</v>
      </c>
      <c r="N25" s="1">
        <f t="shared" si="4"/>
        <v>5.6090646716451493</v>
      </c>
      <c r="O25" s="1">
        <f t="shared" si="4"/>
        <v>6.0577898453767611</v>
      </c>
      <c r="P25" s="1">
        <f t="shared" si="4"/>
        <v>6.5424130330069028</v>
      </c>
      <c r="Q25" s="1">
        <f t="shared" si="4"/>
        <v>7.0658060756474548</v>
      </c>
      <c r="R25" s="1">
        <f t="shared" si="4"/>
        <v>7.6310705616992518</v>
      </c>
      <c r="S25" s="1">
        <f t="shared" si="4"/>
        <v>8.2415562066351935</v>
      </c>
      <c r="T25" s="1">
        <f t="shared" si="4"/>
        <v>8.900880703166008</v>
      </c>
      <c r="U25" s="1">
        <f t="shared" si="4"/>
        <v>9.6129511594192891</v>
      </c>
      <c r="V25" s="1">
        <f t="shared" si="4"/>
        <v>10.381987252172834</v>
      </c>
      <c r="W25" s="1">
        <f t="shared" si="4"/>
        <v>11.212546232346661</v>
      </c>
      <c r="X25" s="1">
        <f t="shared" si="4"/>
        <v>12.109549930934394</v>
      </c>
      <c r="Y25" s="1">
        <f t="shared" si="7"/>
        <v>0</v>
      </c>
      <c r="Z25" s="1">
        <f t="shared" si="7"/>
        <v>0</v>
      </c>
      <c r="AA25" s="1">
        <f t="shared" si="7"/>
        <v>0</v>
      </c>
      <c r="AB25" s="1">
        <f t="shared" si="7"/>
        <v>0</v>
      </c>
      <c r="AC25" s="1">
        <f t="shared" si="7"/>
        <v>0</v>
      </c>
      <c r="AD25" s="1">
        <f t="shared" si="7"/>
        <v>0</v>
      </c>
      <c r="AE25" s="1">
        <f t="shared" si="7"/>
        <v>0</v>
      </c>
      <c r="AF25" s="1">
        <f t="shared" si="7"/>
        <v>0</v>
      </c>
      <c r="AG25" s="1">
        <f t="shared" si="7"/>
        <v>0</v>
      </c>
      <c r="AH25" s="1">
        <f t="shared" si="7"/>
        <v>0</v>
      </c>
      <c r="AI25" s="1">
        <f t="shared" si="7"/>
        <v>0</v>
      </c>
      <c r="AJ25" s="1">
        <f t="shared" si="7"/>
        <v>0</v>
      </c>
      <c r="AK25" s="1">
        <f t="shared" si="7"/>
        <v>0</v>
      </c>
      <c r="AL25" s="1">
        <f t="shared" si="7"/>
        <v>0</v>
      </c>
    </row>
    <row r="26" spans="1:38" x14ac:dyDescent="0.45">
      <c r="A26" s="1">
        <v>2036</v>
      </c>
      <c r="B26" s="1">
        <v>478.35468350523593</v>
      </c>
      <c r="C26" s="9">
        <f t="shared" si="5"/>
        <v>-1.2443306659859377E-2</v>
      </c>
      <c r="D26" s="1">
        <f t="shared" si="1"/>
        <v>11.9588670876309</v>
      </c>
      <c r="E26" s="1">
        <f ca="1">+SUM(OFFSET($H26,0,A26-$A$9):OFFSET($H40,0,A26-$A$9))</f>
        <v>102.69434923931021</v>
      </c>
      <c r="F26" s="1">
        <f t="shared" ca="1" si="2"/>
        <v>581.04903274454614</v>
      </c>
      <c r="G26" s="1">
        <f t="shared" ca="1" si="6"/>
        <v>-1.2621173768772143E-2</v>
      </c>
      <c r="H26" s="1">
        <f t="shared" si="3"/>
        <v>3.2321104682486554</v>
      </c>
      <c r="I26" s="1">
        <f t="shared" si="4"/>
        <v>3.4906793057085479</v>
      </c>
      <c r="J26" s="1">
        <f t="shared" si="4"/>
        <v>3.7699336501652319</v>
      </c>
      <c r="K26" s="1">
        <f t="shared" si="4"/>
        <v>4.0715283421784507</v>
      </c>
      <c r="L26" s="1">
        <f t="shared" si="4"/>
        <v>4.3972506095527271</v>
      </c>
      <c r="M26" s="1">
        <f t="shared" si="4"/>
        <v>4.7490306583169453</v>
      </c>
      <c r="N26" s="1">
        <f t="shared" si="4"/>
        <v>5.1289531109823017</v>
      </c>
      <c r="O26" s="1">
        <f t="shared" si="4"/>
        <v>5.539269359860886</v>
      </c>
      <c r="P26" s="1">
        <f t="shared" si="4"/>
        <v>5.982410908649757</v>
      </c>
      <c r="Q26" s="1">
        <f t="shared" si="4"/>
        <v>6.4610037813417378</v>
      </c>
      <c r="R26" s="1">
        <f t="shared" si="4"/>
        <v>6.9778840838490765</v>
      </c>
      <c r="S26" s="1">
        <f t="shared" si="4"/>
        <v>7.5361148105570033</v>
      </c>
      <c r="T26" s="1">
        <f t="shared" si="4"/>
        <v>8.1390039954015645</v>
      </c>
      <c r="U26" s="1">
        <f t="shared" si="4"/>
        <v>8.7901243150336903</v>
      </c>
      <c r="V26" s="1">
        <f t="shared" si="4"/>
        <v>9.4933342602363862</v>
      </c>
      <c r="W26" s="1">
        <f t="shared" si="4"/>
        <v>10.252801001055298</v>
      </c>
      <c r="X26" s="1">
        <f t="shared" si="4"/>
        <v>11.073025081139722</v>
      </c>
      <c r="Y26" s="1">
        <f t="shared" si="7"/>
        <v>11.9588670876309</v>
      </c>
      <c r="Z26" s="1">
        <f t="shared" si="7"/>
        <v>0</v>
      </c>
      <c r="AA26" s="1">
        <f t="shared" si="7"/>
        <v>0</v>
      </c>
      <c r="AB26" s="1">
        <f t="shared" si="7"/>
        <v>0</v>
      </c>
      <c r="AC26" s="1">
        <f t="shared" si="7"/>
        <v>0</v>
      </c>
      <c r="AD26" s="1">
        <f t="shared" si="7"/>
        <v>0</v>
      </c>
      <c r="AE26" s="1">
        <f t="shared" si="7"/>
        <v>0</v>
      </c>
      <c r="AF26" s="1">
        <f t="shared" si="7"/>
        <v>0</v>
      </c>
      <c r="AG26" s="1">
        <f t="shared" si="7"/>
        <v>0</v>
      </c>
      <c r="AH26" s="1">
        <f t="shared" si="7"/>
        <v>0</v>
      </c>
      <c r="AI26" s="1">
        <f t="shared" si="7"/>
        <v>0</v>
      </c>
      <c r="AJ26" s="1">
        <f t="shared" si="7"/>
        <v>0</v>
      </c>
      <c r="AK26" s="1">
        <f t="shared" si="7"/>
        <v>0</v>
      </c>
      <c r="AL26" s="1">
        <f t="shared" si="7"/>
        <v>0</v>
      </c>
    </row>
    <row r="27" spans="1:38" x14ac:dyDescent="0.45">
      <c r="A27" s="1">
        <v>2037</v>
      </c>
      <c r="B27" s="1">
        <v>472.26246524138071</v>
      </c>
      <c r="C27" s="9">
        <f t="shared" si="5"/>
        <v>-1.2735776347402528E-2</v>
      </c>
      <c r="D27" s="1">
        <f t="shared" si="1"/>
        <v>11.806561631034519</v>
      </c>
      <c r="E27" s="1">
        <f ca="1">+SUM(OFFSET($H27,0,A27-$A$9):OFFSET($H41,0,A27-$A$9))</f>
        <v>101.34514304590333</v>
      </c>
      <c r="F27" s="1">
        <f t="shared" ca="1" si="2"/>
        <v>573.60760828728405</v>
      </c>
      <c r="G27" s="1">
        <f t="shared" ca="1" si="6"/>
        <v>-1.2806878658954135E-2</v>
      </c>
      <c r="H27" s="1">
        <f t="shared" si="3"/>
        <v>2.954580585365687</v>
      </c>
      <c r="I27" s="1">
        <f t="shared" si="4"/>
        <v>3.1909470321949422</v>
      </c>
      <c r="J27" s="1">
        <f t="shared" si="4"/>
        <v>3.4462227947705375</v>
      </c>
      <c r="K27" s="1">
        <f t="shared" si="4"/>
        <v>3.7219206183521805</v>
      </c>
      <c r="L27" s="1">
        <f t="shared" si="4"/>
        <v>4.0196742678203554</v>
      </c>
      <c r="M27" s="1">
        <f t="shared" si="4"/>
        <v>4.3412482092459843</v>
      </c>
      <c r="N27" s="1">
        <f t="shared" si="4"/>
        <v>4.6885480659856631</v>
      </c>
      <c r="O27" s="1">
        <f t="shared" si="4"/>
        <v>5.0636319112645163</v>
      </c>
      <c r="P27" s="1">
        <f t="shared" si="4"/>
        <v>5.468722464165678</v>
      </c>
      <c r="Q27" s="1">
        <f t="shared" si="4"/>
        <v>5.9062202612989321</v>
      </c>
      <c r="R27" s="1">
        <f t="shared" si="4"/>
        <v>6.3787178822028476</v>
      </c>
      <c r="S27" s="1">
        <f t="shared" si="4"/>
        <v>6.8890153127790752</v>
      </c>
      <c r="T27" s="1">
        <f t="shared" si="4"/>
        <v>7.4401365378014015</v>
      </c>
      <c r="U27" s="1">
        <f t="shared" si="4"/>
        <v>8.0353474608255144</v>
      </c>
      <c r="V27" s="1">
        <f t="shared" si="4"/>
        <v>8.6781752576915565</v>
      </c>
      <c r="W27" s="1">
        <f t="shared" si="4"/>
        <v>9.3724292783068801</v>
      </c>
      <c r="X27" s="1">
        <f t="shared" si="4"/>
        <v>10.122223620571432</v>
      </c>
      <c r="Y27" s="1">
        <f t="shared" si="7"/>
        <v>10.932001510217146</v>
      </c>
      <c r="Z27" s="1">
        <f t="shared" si="7"/>
        <v>11.806561631034519</v>
      </c>
      <c r="AA27" s="1">
        <f t="shared" si="7"/>
        <v>0</v>
      </c>
      <c r="AB27" s="1">
        <f t="shared" si="7"/>
        <v>0</v>
      </c>
      <c r="AC27" s="1">
        <f t="shared" si="7"/>
        <v>0</v>
      </c>
      <c r="AD27" s="1">
        <f t="shared" si="7"/>
        <v>0</v>
      </c>
      <c r="AE27" s="1">
        <f t="shared" si="7"/>
        <v>0</v>
      </c>
      <c r="AF27" s="1">
        <f t="shared" si="7"/>
        <v>0</v>
      </c>
      <c r="AG27" s="1">
        <f t="shared" si="7"/>
        <v>0</v>
      </c>
      <c r="AH27" s="1">
        <f t="shared" si="7"/>
        <v>0</v>
      </c>
      <c r="AI27" s="1">
        <f t="shared" si="7"/>
        <v>0</v>
      </c>
      <c r="AJ27" s="1">
        <f t="shared" si="7"/>
        <v>0</v>
      </c>
      <c r="AK27" s="1">
        <f t="shared" si="7"/>
        <v>0</v>
      </c>
      <c r="AL27" s="1">
        <f t="shared" si="7"/>
        <v>0</v>
      </c>
    </row>
    <row r="28" spans="1:38" x14ac:dyDescent="0.45">
      <c r="A28" s="1">
        <v>2038</v>
      </c>
      <c r="B28" s="1">
        <v>466.23515150924078</v>
      </c>
      <c r="C28" s="9">
        <f t="shared" si="5"/>
        <v>-1.2762635559146696E-2</v>
      </c>
      <c r="D28" s="1">
        <f t="shared" si="1"/>
        <v>11.655878787731019</v>
      </c>
      <c r="E28" s="1">
        <f ca="1">+SUM(OFFSET($H28,0,A28-$A$9):OFFSET($H42,0,A28-$A$9))</f>
        <v>100.05249025014793</v>
      </c>
      <c r="F28" s="1">
        <f t="shared" ca="1" si="2"/>
        <v>566.28764175938875</v>
      </c>
      <c r="G28" s="1">
        <f t="shared" ca="1" si="6"/>
        <v>-1.2761278654848662E-2</v>
      </c>
      <c r="H28" s="1">
        <f t="shared" si="3"/>
        <v>2.7008077315967904</v>
      </c>
      <c r="I28" s="1">
        <f t="shared" si="4"/>
        <v>2.9168723501245339</v>
      </c>
      <c r="J28" s="1">
        <f t="shared" si="4"/>
        <v>3.150222138134497</v>
      </c>
      <c r="K28" s="1">
        <f t="shared" si="4"/>
        <v>3.4022399091852566</v>
      </c>
      <c r="L28" s="1">
        <f t="shared" si="4"/>
        <v>3.6744191019200771</v>
      </c>
      <c r="M28" s="1">
        <f t="shared" si="4"/>
        <v>3.9683726300736835</v>
      </c>
      <c r="N28" s="1">
        <f t="shared" si="4"/>
        <v>4.2858424404795787</v>
      </c>
      <c r="O28" s="1">
        <f t="shared" si="4"/>
        <v>4.6287098357179453</v>
      </c>
      <c r="P28" s="1">
        <f t="shared" si="4"/>
        <v>4.9990066225753811</v>
      </c>
      <c r="Q28" s="1">
        <f t="shared" si="4"/>
        <v>5.398927152381412</v>
      </c>
      <c r="R28" s="1">
        <f t="shared" si="4"/>
        <v>5.8308413245719253</v>
      </c>
      <c r="S28" s="1">
        <f t="shared" si="4"/>
        <v>6.2973086305376791</v>
      </c>
      <c r="T28" s="1">
        <f t="shared" si="4"/>
        <v>6.8010933209806943</v>
      </c>
      <c r="U28" s="1">
        <f t="shared" si="4"/>
        <v>7.3451807866591494</v>
      </c>
      <c r="V28" s="1">
        <f t="shared" si="4"/>
        <v>7.9327952495918828</v>
      </c>
      <c r="W28" s="1">
        <f t="shared" si="4"/>
        <v>8.5674188695592335</v>
      </c>
      <c r="X28" s="1">
        <f t="shared" si="4"/>
        <v>9.2528123791239736</v>
      </c>
      <c r="Y28" s="1">
        <f t="shared" si="7"/>
        <v>9.9930373694538908</v>
      </c>
      <c r="Z28" s="1">
        <f t="shared" si="7"/>
        <v>10.792480359010202</v>
      </c>
      <c r="AA28" s="1">
        <f t="shared" si="7"/>
        <v>11.655878787731019</v>
      </c>
      <c r="AB28" s="1">
        <f t="shared" si="7"/>
        <v>0</v>
      </c>
      <c r="AC28" s="1">
        <f t="shared" si="7"/>
        <v>0</v>
      </c>
      <c r="AD28" s="1">
        <f t="shared" si="7"/>
        <v>0</v>
      </c>
      <c r="AE28" s="1">
        <f t="shared" si="7"/>
        <v>0</v>
      </c>
      <c r="AF28" s="1">
        <f t="shared" si="7"/>
        <v>0</v>
      </c>
      <c r="AG28" s="1">
        <f t="shared" si="7"/>
        <v>0</v>
      </c>
      <c r="AH28" s="1">
        <f t="shared" si="7"/>
        <v>0</v>
      </c>
      <c r="AI28" s="1">
        <f t="shared" si="7"/>
        <v>0</v>
      </c>
      <c r="AJ28" s="1">
        <f t="shared" si="7"/>
        <v>0</v>
      </c>
      <c r="AK28" s="1">
        <f t="shared" si="7"/>
        <v>0</v>
      </c>
      <c r="AL28" s="1">
        <f t="shared" si="7"/>
        <v>0</v>
      </c>
    </row>
    <row r="29" spans="1:38" x14ac:dyDescent="0.45">
      <c r="A29" s="1">
        <v>2039</v>
      </c>
      <c r="B29" s="1">
        <v>460.07812515821792</v>
      </c>
      <c r="C29" s="9">
        <f t="shared" si="5"/>
        <v>-1.3205839008689213E-2</v>
      </c>
      <c r="D29" s="1">
        <f t="shared" si="1"/>
        <v>11.501953128955449</v>
      </c>
      <c r="E29" s="1">
        <f ca="1">+SUM(OFFSET($H29,0,A29-$A$9):OFFSET($H43,0,A29-$A$9))</f>
        <v>98.819162701499906</v>
      </c>
      <c r="F29" s="1">
        <f t="shared" ca="1" si="2"/>
        <v>558.89728785971784</v>
      </c>
      <c r="G29" s="1">
        <f t="shared" ca="1" si="6"/>
        <v>-1.3050530074627753E-2</v>
      </c>
      <c r="H29" s="1">
        <f t="shared" si="3"/>
        <v>2.4677234254628706</v>
      </c>
      <c r="I29" s="1">
        <f t="shared" si="4"/>
        <v>2.6651412994999002</v>
      </c>
      <c r="J29" s="1">
        <f t="shared" si="4"/>
        <v>2.8783526034598927</v>
      </c>
      <c r="K29" s="1">
        <f t="shared" si="4"/>
        <v>3.1086208117366843</v>
      </c>
      <c r="L29" s="1">
        <f t="shared" si="4"/>
        <v>3.357310476675619</v>
      </c>
      <c r="M29" s="1">
        <f t="shared" si="4"/>
        <v>3.6258953148096684</v>
      </c>
      <c r="N29" s="1">
        <f t="shared" si="4"/>
        <v>3.9159669399944423</v>
      </c>
      <c r="O29" s="1">
        <f t="shared" si="4"/>
        <v>4.2292442951939986</v>
      </c>
      <c r="P29" s="1">
        <f t="shared" si="4"/>
        <v>4.5675838388095187</v>
      </c>
      <c r="Q29" s="1">
        <f t="shared" si="4"/>
        <v>4.9329905459142802</v>
      </c>
      <c r="R29" s="1">
        <f t="shared" si="4"/>
        <v>5.3276297895874229</v>
      </c>
      <c r="S29" s="1">
        <f t="shared" si="4"/>
        <v>5.7538401727544164</v>
      </c>
      <c r="T29" s="1">
        <f t="shared" si="4"/>
        <v>6.2141473865747701</v>
      </c>
      <c r="U29" s="1">
        <f t="shared" si="4"/>
        <v>6.7112791775007521</v>
      </c>
      <c r="V29" s="1">
        <f t="shared" si="4"/>
        <v>7.2481815117008122</v>
      </c>
      <c r="W29" s="1">
        <f t="shared" si="4"/>
        <v>7.8280360326368781</v>
      </c>
      <c r="X29" s="1">
        <f t="shared" si="4"/>
        <v>8.4542789152478282</v>
      </c>
      <c r="Y29" s="1">
        <f t="shared" si="7"/>
        <v>9.1306212284676551</v>
      </c>
      <c r="Z29" s="1">
        <f t="shared" si="7"/>
        <v>9.861070926745068</v>
      </c>
      <c r="AA29" s="1">
        <f t="shared" si="7"/>
        <v>10.649956600884675</v>
      </c>
      <c r="AB29" s="1">
        <f t="shared" si="7"/>
        <v>11.501953128955449</v>
      </c>
      <c r="AC29" s="1">
        <f t="shared" si="7"/>
        <v>0</v>
      </c>
      <c r="AD29" s="1">
        <f t="shared" si="7"/>
        <v>0</v>
      </c>
      <c r="AE29" s="1">
        <f t="shared" si="7"/>
        <v>0</v>
      </c>
      <c r="AF29" s="1">
        <f t="shared" si="7"/>
        <v>0</v>
      </c>
      <c r="AG29" s="1">
        <f t="shared" si="7"/>
        <v>0</v>
      </c>
      <c r="AH29" s="1">
        <f t="shared" si="7"/>
        <v>0</v>
      </c>
      <c r="AI29" s="1">
        <f t="shared" si="7"/>
        <v>0</v>
      </c>
      <c r="AJ29" s="1">
        <f t="shared" si="7"/>
        <v>0</v>
      </c>
      <c r="AK29" s="1">
        <f t="shared" si="7"/>
        <v>0</v>
      </c>
      <c r="AL29" s="1">
        <f t="shared" si="7"/>
        <v>0</v>
      </c>
    </row>
    <row r="30" spans="1:38" x14ac:dyDescent="0.45">
      <c r="A30" s="1">
        <v>2040</v>
      </c>
      <c r="B30" s="1">
        <v>453.7588535519979</v>
      </c>
      <c r="C30" s="9">
        <f t="shared" si="5"/>
        <v>-1.3735214218339231E-2</v>
      </c>
      <c r="D30" s="1">
        <f t="shared" si="1"/>
        <v>11.343971338799948</v>
      </c>
      <c r="E30" s="1">
        <f ca="1">+SUM(OFFSET($H30,0,A30-$A$9):OFFSET($H44,0,A30-$A$9))</f>
        <v>97.653408660437634</v>
      </c>
      <c r="F30" s="1">
        <f t="shared" ca="1" si="2"/>
        <v>551.41226221243551</v>
      </c>
      <c r="G30" s="1">
        <f t="shared" ca="1" si="6"/>
        <v>-1.3392488762910326E-2</v>
      </c>
      <c r="H30" s="1">
        <f t="shared" si="3"/>
        <v>2.2535451070208556</v>
      </c>
      <c r="I30" s="1">
        <f t="shared" si="4"/>
        <v>2.433828715582524</v>
      </c>
      <c r="J30" s="1">
        <f t="shared" si="4"/>
        <v>2.628535012829126</v>
      </c>
      <c r="K30" s="1">
        <f t="shared" si="4"/>
        <v>2.8388178138554565</v>
      </c>
      <c r="L30" s="1">
        <f t="shared" si="4"/>
        <v>3.0659232389638933</v>
      </c>
      <c r="M30" s="1">
        <f t="shared" si="4"/>
        <v>3.3111970980810046</v>
      </c>
      <c r="N30" s="1">
        <f t="shared" si="4"/>
        <v>3.5760928659274849</v>
      </c>
      <c r="O30" s="1">
        <f t="shared" si="4"/>
        <v>3.8621802952016839</v>
      </c>
      <c r="P30" s="1">
        <f t="shared" si="4"/>
        <v>4.1711547188178191</v>
      </c>
      <c r="Q30" s="1">
        <f t="shared" si="4"/>
        <v>4.5048470963232452</v>
      </c>
      <c r="R30" s="1">
        <f t="shared" si="4"/>
        <v>4.8652348640291052</v>
      </c>
      <c r="S30" s="1">
        <f t="shared" si="4"/>
        <v>5.2544536531514332</v>
      </c>
      <c r="T30" s="1">
        <f t="shared" si="4"/>
        <v>5.6748099454035481</v>
      </c>
      <c r="U30" s="1">
        <f t="shared" si="4"/>
        <v>6.1287947410358328</v>
      </c>
      <c r="V30" s="1">
        <f t="shared" si="4"/>
        <v>6.6190983203186988</v>
      </c>
      <c r="W30" s="1">
        <f t="shared" si="4"/>
        <v>7.1486261859441953</v>
      </c>
      <c r="X30" s="1">
        <f t="shared" si="4"/>
        <v>7.7205162808197318</v>
      </c>
      <c r="Y30" s="1">
        <f t="shared" si="7"/>
        <v>8.3381575832853105</v>
      </c>
      <c r="Z30" s="1">
        <f t="shared" si="7"/>
        <v>9.0052101899481354</v>
      </c>
      <c r="AA30" s="1">
        <f t="shared" si="7"/>
        <v>9.7256270051439877</v>
      </c>
      <c r="AB30" s="1">
        <f t="shared" si="7"/>
        <v>10.503677165555507</v>
      </c>
      <c r="AC30" s="1">
        <f t="shared" si="7"/>
        <v>11.343971338799948</v>
      </c>
      <c r="AD30" s="1">
        <f t="shared" si="7"/>
        <v>0</v>
      </c>
      <c r="AE30" s="1">
        <f t="shared" si="7"/>
        <v>0</v>
      </c>
      <c r="AF30" s="1">
        <f t="shared" si="7"/>
        <v>0</v>
      </c>
      <c r="AG30" s="1">
        <f t="shared" si="7"/>
        <v>0</v>
      </c>
      <c r="AH30" s="1">
        <f t="shared" si="7"/>
        <v>0</v>
      </c>
      <c r="AI30" s="1">
        <f t="shared" si="7"/>
        <v>0</v>
      </c>
      <c r="AJ30" s="1">
        <f t="shared" si="7"/>
        <v>0</v>
      </c>
      <c r="AK30" s="1">
        <f t="shared" si="7"/>
        <v>0</v>
      </c>
      <c r="AL30" s="1">
        <f t="shared" si="7"/>
        <v>0</v>
      </c>
    </row>
    <row r="31" spans="1:38" x14ac:dyDescent="0.45">
      <c r="A31" s="1">
        <v>2041</v>
      </c>
      <c r="B31" s="1">
        <v>447.76400815980696</v>
      </c>
      <c r="C31" s="9">
        <f t="shared" si="5"/>
        <v>-1.321152269595105E-2</v>
      </c>
      <c r="D31" s="1">
        <f t="shared" si="1"/>
        <v>11.194100203995175</v>
      </c>
      <c r="E31" s="1">
        <f ca="1">+SUM(OFFSET($H31,0,A31-$A$9):OFFSET($H45,0,A31-$A$9))</f>
        <v>96.565014629458346</v>
      </c>
      <c r="F31" s="1">
        <f t="shared" ca="1" si="2"/>
        <v>544.32902278926531</v>
      </c>
      <c r="G31" s="1">
        <f t="shared" ca="1" si="6"/>
        <v>-1.284563276621753E-2</v>
      </c>
      <c r="H31" s="1">
        <f t="shared" si="3"/>
        <v>2.0590484673084259</v>
      </c>
      <c r="I31" s="1">
        <f t="shared" si="4"/>
        <v>2.2237723446931001</v>
      </c>
      <c r="J31" s="1">
        <f t="shared" si="4"/>
        <v>2.4016741322685484</v>
      </c>
      <c r="K31" s="1">
        <f t="shared" si="4"/>
        <v>2.5938080628500324</v>
      </c>
      <c r="L31" s="1">
        <f t="shared" si="4"/>
        <v>2.8013127078780351</v>
      </c>
      <c r="M31" s="1">
        <f t="shared" si="4"/>
        <v>3.0254177245082783</v>
      </c>
      <c r="N31" s="1">
        <f t="shared" si="4"/>
        <v>3.2674511424689405</v>
      </c>
      <c r="O31" s="1">
        <f t="shared" si="4"/>
        <v>3.5288472338664554</v>
      </c>
      <c r="P31" s="1">
        <f t="shared" si="4"/>
        <v>3.8111550125757723</v>
      </c>
      <c r="Q31" s="1">
        <f t="shared" si="4"/>
        <v>4.1160474135818346</v>
      </c>
      <c r="R31" s="1">
        <f t="shared" si="4"/>
        <v>4.4453312066683814</v>
      </c>
      <c r="S31" s="1">
        <f t="shared" si="4"/>
        <v>4.8009577032018527</v>
      </c>
      <c r="T31" s="1">
        <f t="shared" si="4"/>
        <v>5.1850343194580004</v>
      </c>
      <c r="U31" s="1">
        <f t="shared" si="4"/>
        <v>5.5998370650146407</v>
      </c>
      <c r="V31" s="1">
        <f t="shared" si="4"/>
        <v>6.0478240302158124</v>
      </c>
      <c r="W31" s="1">
        <f t="shared" si="4"/>
        <v>6.531649952633078</v>
      </c>
      <c r="X31" s="1">
        <f t="shared" si="4"/>
        <v>7.0541819488437243</v>
      </c>
      <c r="Y31" s="1">
        <f t="shared" si="7"/>
        <v>7.6185165047512227</v>
      </c>
      <c r="Z31" s="1">
        <f t="shared" si="7"/>
        <v>8.2279978251313217</v>
      </c>
      <c r="AA31" s="1">
        <f t="shared" si="7"/>
        <v>8.886237651141828</v>
      </c>
      <c r="AB31" s="1">
        <f t="shared" si="7"/>
        <v>9.597136663233174</v>
      </c>
      <c r="AC31" s="1">
        <f t="shared" si="7"/>
        <v>10.364907596291829</v>
      </c>
      <c r="AD31" s="1">
        <f t="shared" si="7"/>
        <v>11.194100203995175</v>
      </c>
      <c r="AE31" s="1">
        <f t="shared" si="7"/>
        <v>0</v>
      </c>
      <c r="AF31" s="1">
        <f t="shared" si="7"/>
        <v>0</v>
      </c>
      <c r="AG31" s="1">
        <f t="shared" si="7"/>
        <v>0</v>
      </c>
      <c r="AH31" s="1">
        <f t="shared" si="7"/>
        <v>0</v>
      </c>
      <c r="AI31" s="1">
        <f t="shared" si="7"/>
        <v>0</v>
      </c>
      <c r="AJ31" s="1">
        <f t="shared" si="7"/>
        <v>0</v>
      </c>
      <c r="AK31" s="1">
        <f t="shared" si="7"/>
        <v>0</v>
      </c>
      <c r="AL31" s="1">
        <f t="shared" si="7"/>
        <v>0</v>
      </c>
    </row>
    <row r="32" spans="1:38" x14ac:dyDescent="0.45">
      <c r="A32" s="1">
        <v>2042</v>
      </c>
      <c r="B32" s="1">
        <v>441.73672657584979</v>
      </c>
      <c r="C32" s="9">
        <f t="shared" si="5"/>
        <v>-1.3460844270908989E-2</v>
      </c>
      <c r="D32" s="1">
        <f t="shared" si="1"/>
        <v>11.043418164396245</v>
      </c>
      <c r="E32" s="1">
        <f ca="1">+SUM(OFFSET($H32,0,A32-$A$9):OFFSET($H46,0,A32-$A$9))</f>
        <v>95.551409901589864</v>
      </c>
      <c r="F32" s="1">
        <f t="shared" ca="1" si="2"/>
        <v>537.28813647743959</v>
      </c>
      <c r="G32" s="1">
        <f t="shared" ca="1" si="6"/>
        <v>-1.2934982367367898E-2</v>
      </c>
      <c r="H32" s="1">
        <f t="shared" si="3"/>
        <v>1.8808629042071605</v>
      </c>
      <c r="I32" s="1">
        <f t="shared" si="4"/>
        <v>2.0313319365437335</v>
      </c>
      <c r="J32" s="1">
        <f t="shared" si="4"/>
        <v>2.1938384914672322</v>
      </c>
      <c r="K32" s="1">
        <f t="shared" si="4"/>
        <v>2.3693455707846107</v>
      </c>
      <c r="L32" s="1">
        <f t="shared" si="4"/>
        <v>2.5588932164473799</v>
      </c>
      <c r="M32" s="1">
        <f t="shared" si="4"/>
        <v>2.7636046737631701</v>
      </c>
      <c r="N32" s="1">
        <f t="shared" si="4"/>
        <v>2.9846930476642242</v>
      </c>
      <c r="O32" s="1">
        <f t="shared" si="4"/>
        <v>3.2234684914773624</v>
      </c>
      <c r="P32" s="1">
        <f t="shared" si="4"/>
        <v>3.4813459707955512</v>
      </c>
      <c r="Q32" s="1">
        <f t="shared" si="4"/>
        <v>3.7598536484591953</v>
      </c>
      <c r="R32" s="1">
        <f t="shared" si="4"/>
        <v>4.0606419403359322</v>
      </c>
      <c r="S32" s="1">
        <f t="shared" si="4"/>
        <v>4.3854932955628065</v>
      </c>
      <c r="T32" s="1">
        <f t="shared" si="4"/>
        <v>4.7363327592078317</v>
      </c>
      <c r="U32" s="1">
        <f t="shared" si="4"/>
        <v>5.115239379944458</v>
      </c>
      <c r="V32" s="1">
        <f t="shared" si="4"/>
        <v>5.5244585303400147</v>
      </c>
      <c r="W32" s="1">
        <f t="shared" si="4"/>
        <v>5.9664152127672159</v>
      </c>
      <c r="X32" s="1">
        <f t="shared" si="4"/>
        <v>6.4437284297885933</v>
      </c>
      <c r="Y32" s="1">
        <f t="shared" si="7"/>
        <v>6.9592267041716811</v>
      </c>
      <c r="Z32" s="1">
        <f t="shared" si="7"/>
        <v>7.5159648405054167</v>
      </c>
      <c r="AA32" s="1">
        <f t="shared" si="7"/>
        <v>8.1172420277458492</v>
      </c>
      <c r="AB32" s="1">
        <f t="shared" si="7"/>
        <v>8.7666213899655183</v>
      </c>
      <c r="AC32" s="1">
        <f t="shared" si="7"/>
        <v>9.4679511011627611</v>
      </c>
      <c r="AD32" s="1">
        <f t="shared" si="7"/>
        <v>10.225387189255782</v>
      </c>
      <c r="AE32" s="1">
        <f t="shared" si="7"/>
        <v>11.043418164396245</v>
      </c>
      <c r="AF32" s="1">
        <f t="shared" si="7"/>
        <v>0</v>
      </c>
      <c r="AG32" s="1">
        <f t="shared" si="7"/>
        <v>0</v>
      </c>
      <c r="AH32" s="1">
        <f t="shared" si="7"/>
        <v>0</v>
      </c>
      <c r="AI32" s="1">
        <f t="shared" si="7"/>
        <v>0</v>
      </c>
      <c r="AJ32" s="1">
        <f t="shared" si="7"/>
        <v>0</v>
      </c>
      <c r="AK32" s="1">
        <f t="shared" si="7"/>
        <v>0</v>
      </c>
      <c r="AL32" s="1">
        <f t="shared" si="7"/>
        <v>0</v>
      </c>
    </row>
    <row r="33" spans="1:38" x14ac:dyDescent="0.45">
      <c r="A33" s="1">
        <v>2043</v>
      </c>
      <c r="B33" s="1">
        <v>435.74188118365896</v>
      </c>
      <c r="C33" s="9">
        <f t="shared" si="5"/>
        <v>-1.3571082120928057E-2</v>
      </c>
      <c r="D33" s="1">
        <f t="shared" si="1"/>
        <v>10.893547029591474</v>
      </c>
      <c r="E33" s="1">
        <f ca="1">+SUM(OFFSET($H33,0,A33-$A$9):OFFSET($H47,0,A33-$A$9))</f>
        <v>94.619453398258742</v>
      </c>
      <c r="F33" s="1">
        <f t="shared" ca="1" si="2"/>
        <v>530.36133458191773</v>
      </c>
      <c r="G33" s="1">
        <f t="shared" ca="1" si="6"/>
        <v>-1.2892154926284594E-2</v>
      </c>
      <c r="H33" s="1">
        <f t="shared" si="3"/>
        <v>1.7179051474777385</v>
      </c>
      <c r="I33" s="1">
        <f t="shared" si="4"/>
        <v>1.8553375592759576</v>
      </c>
      <c r="J33" s="1">
        <f t="shared" si="4"/>
        <v>2.0037645640180344</v>
      </c>
      <c r="K33" s="1">
        <f t="shared" si="4"/>
        <v>2.1640657291394771</v>
      </c>
      <c r="L33" s="1">
        <f t="shared" si="4"/>
        <v>2.3371909874706356</v>
      </c>
      <c r="M33" s="1">
        <f t="shared" si="4"/>
        <v>2.5241662664682862</v>
      </c>
      <c r="N33" s="1">
        <f t="shared" si="4"/>
        <v>2.7260995677857496</v>
      </c>
      <c r="O33" s="1">
        <f t="shared" si="4"/>
        <v>2.9441875332086096</v>
      </c>
      <c r="P33" s="1">
        <f t="shared" ref="P33:AL48" si="8">+IF($A33&lt;P$8,0,$D33/(1+$B$3)^($A33-P$8))</f>
        <v>3.1797225358652987</v>
      </c>
      <c r="Q33" s="1">
        <f t="shared" si="8"/>
        <v>3.4341003387345226</v>
      </c>
      <c r="R33" s="1">
        <f t="shared" si="8"/>
        <v>3.7088283658332846</v>
      </c>
      <c r="S33" s="1">
        <f t="shared" si="8"/>
        <v>4.0055346350999477</v>
      </c>
      <c r="T33" s="1">
        <f t="shared" si="8"/>
        <v>4.3259774059079437</v>
      </c>
      <c r="U33" s="1">
        <f t="shared" si="8"/>
        <v>4.67205559838058</v>
      </c>
      <c r="V33" s="1">
        <f t="shared" si="8"/>
        <v>5.0458200462510261</v>
      </c>
      <c r="W33" s="1">
        <f t="shared" si="8"/>
        <v>5.4494856499511082</v>
      </c>
      <c r="X33" s="1">
        <f t="shared" si="8"/>
        <v>5.8854445019471973</v>
      </c>
      <c r="Y33" s="1">
        <f t="shared" si="8"/>
        <v>6.3562800621029734</v>
      </c>
      <c r="Z33" s="1">
        <f t="shared" si="8"/>
        <v>6.864782467071211</v>
      </c>
      <c r="AA33" s="1">
        <f t="shared" si="8"/>
        <v>7.4139650644369093</v>
      </c>
      <c r="AB33" s="1">
        <f t="shared" si="8"/>
        <v>8.0070822695918622</v>
      </c>
      <c r="AC33" s="1">
        <f t="shared" si="8"/>
        <v>8.6476488511592109</v>
      </c>
      <c r="AD33" s="1">
        <f t="shared" si="8"/>
        <v>9.3394607592519492</v>
      </c>
      <c r="AE33" s="1">
        <f t="shared" si="8"/>
        <v>10.086617619992104</v>
      </c>
      <c r="AF33" s="1">
        <f t="shared" si="8"/>
        <v>10.893547029591474</v>
      </c>
      <c r="AG33" s="1">
        <f t="shared" si="8"/>
        <v>0</v>
      </c>
      <c r="AH33" s="1">
        <f t="shared" si="8"/>
        <v>0</v>
      </c>
      <c r="AI33" s="1">
        <f t="shared" si="8"/>
        <v>0</v>
      </c>
      <c r="AJ33" s="1">
        <f t="shared" si="8"/>
        <v>0</v>
      </c>
      <c r="AK33" s="1">
        <f t="shared" si="8"/>
        <v>0</v>
      </c>
      <c r="AL33" s="1">
        <f t="shared" si="8"/>
        <v>0</v>
      </c>
    </row>
    <row r="34" spans="1:38" x14ac:dyDescent="0.45">
      <c r="A34" s="1">
        <v>2044</v>
      </c>
      <c r="B34" s="1">
        <v>429.74703579146808</v>
      </c>
      <c r="C34" s="9">
        <f t="shared" si="5"/>
        <v>-1.3757790221831212E-2</v>
      </c>
      <c r="D34" s="1">
        <f t="shared" si="1"/>
        <v>10.743675894786703</v>
      </c>
      <c r="E34" s="1">
        <f ca="1">+SUM(OFFSET($H34,0,A34-$A$9):OFFSET($H48,0,A34-$A$9))</f>
        <v>93.774801200250266</v>
      </c>
      <c r="F34" s="1">
        <f t="shared" ca="1" si="2"/>
        <v>523.52183699171837</v>
      </c>
      <c r="G34" s="1">
        <f t="shared" ca="1" si="6"/>
        <v>-1.2895920468242505E-2</v>
      </c>
      <c r="H34" s="1">
        <f t="shared" si="3"/>
        <v>1.5687690452201257</v>
      </c>
      <c r="I34" s="1">
        <f t="shared" ref="I34:X49" si="9">+IF($A34&lt;I$8,0,$D34/(1+$B$3)^($A34-I$8))</f>
        <v>1.694270568837736</v>
      </c>
      <c r="J34" s="1">
        <f t="shared" si="9"/>
        <v>1.8298122143447548</v>
      </c>
      <c r="K34" s="1">
        <f t="shared" si="9"/>
        <v>1.9761971914923353</v>
      </c>
      <c r="L34" s="1">
        <f t="shared" si="9"/>
        <v>2.1342929668117225</v>
      </c>
      <c r="M34" s="1">
        <f t="shared" si="9"/>
        <v>2.3050364041566604</v>
      </c>
      <c r="N34" s="1">
        <f t="shared" si="9"/>
        <v>2.489439316489193</v>
      </c>
      <c r="O34" s="1">
        <f t="shared" si="9"/>
        <v>2.6885944618083286</v>
      </c>
      <c r="P34" s="1">
        <f t="shared" si="9"/>
        <v>2.9036820187529955</v>
      </c>
      <c r="Q34" s="1">
        <f t="shared" si="9"/>
        <v>3.1359765802532351</v>
      </c>
      <c r="R34" s="1">
        <f t="shared" si="9"/>
        <v>3.3868547066734935</v>
      </c>
      <c r="S34" s="1">
        <f t="shared" si="9"/>
        <v>3.6578030832073734</v>
      </c>
      <c r="T34" s="1">
        <f t="shared" si="9"/>
        <v>3.9504273298639641</v>
      </c>
      <c r="U34" s="1">
        <f t="shared" si="9"/>
        <v>4.2664615162530808</v>
      </c>
      <c r="V34" s="1">
        <f t="shared" si="9"/>
        <v>4.6077784375533284</v>
      </c>
      <c r="W34" s="1">
        <f t="shared" si="9"/>
        <v>4.9764007125575942</v>
      </c>
      <c r="X34" s="1">
        <f t="shared" si="9"/>
        <v>5.3745127695622017</v>
      </c>
      <c r="Y34" s="1">
        <f t="shared" si="8"/>
        <v>5.8044737911271787</v>
      </c>
      <c r="Z34" s="1">
        <f t="shared" si="8"/>
        <v>6.2688316944173526</v>
      </c>
      <c r="AA34" s="1">
        <f t="shared" si="8"/>
        <v>6.7703382299707409</v>
      </c>
      <c r="AB34" s="1">
        <f t="shared" si="8"/>
        <v>7.311965288368401</v>
      </c>
      <c r="AC34" s="1">
        <f t="shared" si="8"/>
        <v>7.8969225114378734</v>
      </c>
      <c r="AD34" s="1">
        <f t="shared" si="8"/>
        <v>8.5286763123529035</v>
      </c>
      <c r="AE34" s="1">
        <f t="shared" si="8"/>
        <v>9.2109704173411373</v>
      </c>
      <c r="AF34" s="1">
        <f t="shared" si="8"/>
        <v>9.9478480507284281</v>
      </c>
      <c r="AG34" s="1">
        <f t="shared" si="8"/>
        <v>10.743675894786703</v>
      </c>
      <c r="AH34" s="1">
        <f t="shared" si="8"/>
        <v>0</v>
      </c>
      <c r="AI34" s="1">
        <f t="shared" si="8"/>
        <v>0</v>
      </c>
      <c r="AJ34" s="1">
        <f t="shared" si="8"/>
        <v>0</v>
      </c>
      <c r="AK34" s="1">
        <f t="shared" si="8"/>
        <v>0</v>
      </c>
      <c r="AL34" s="1">
        <f t="shared" si="8"/>
        <v>0</v>
      </c>
    </row>
    <row r="35" spans="1:38" x14ac:dyDescent="0.45">
      <c r="A35" s="1">
        <v>2045</v>
      </c>
      <c r="B35" s="1">
        <v>423.71972205932815</v>
      </c>
      <c r="C35" s="9">
        <f t="shared" si="5"/>
        <v>-1.4025259583325345E-2</v>
      </c>
      <c r="D35" s="1">
        <f t="shared" si="1"/>
        <v>10.592993051483205</v>
      </c>
      <c r="E35" s="1">
        <f ca="1">+SUM(OFFSET($H35,0,A35-$A$9):OFFSET($H49,0,A35-$A$9))</f>
        <v>93.024437651990297</v>
      </c>
      <c r="F35" s="1">
        <f t="shared" ca="1" si="2"/>
        <v>516.74415971131839</v>
      </c>
      <c r="G35" s="1">
        <f t="shared" ca="1" si="6"/>
        <v>-1.2946312458227416E-2</v>
      </c>
      <c r="H35" s="1">
        <f t="shared" si="3"/>
        <v>1.4321913445691001</v>
      </c>
      <c r="I35" s="1">
        <f t="shared" si="9"/>
        <v>1.5467666521346282</v>
      </c>
      <c r="J35" s="1">
        <f t="shared" si="9"/>
        <v>1.6705079843053985</v>
      </c>
      <c r="K35" s="1">
        <f t="shared" si="9"/>
        <v>1.8041486230498305</v>
      </c>
      <c r="L35" s="1">
        <f t="shared" si="9"/>
        <v>1.948480512893817</v>
      </c>
      <c r="M35" s="1">
        <f t="shared" si="9"/>
        <v>2.1043589539253227</v>
      </c>
      <c r="N35" s="1">
        <f t="shared" si="9"/>
        <v>2.2727076702393485</v>
      </c>
      <c r="O35" s="1">
        <f t="shared" si="9"/>
        <v>2.4545242838584964</v>
      </c>
      <c r="P35" s="1">
        <f t="shared" si="9"/>
        <v>2.650886226567176</v>
      </c>
      <c r="Q35" s="1">
        <f t="shared" si="9"/>
        <v>2.8629571246925507</v>
      </c>
      <c r="R35" s="1">
        <f t="shared" si="9"/>
        <v>3.0919936946679547</v>
      </c>
      <c r="S35" s="1">
        <f t="shared" si="9"/>
        <v>3.3393531902413911</v>
      </c>
      <c r="T35" s="1">
        <f t="shared" si="9"/>
        <v>3.6065014454607023</v>
      </c>
      <c r="U35" s="1">
        <f t="shared" si="9"/>
        <v>3.8950215610975594</v>
      </c>
      <c r="V35" s="1">
        <f t="shared" si="9"/>
        <v>4.2066232859853638</v>
      </c>
      <c r="W35" s="1">
        <f t="shared" si="9"/>
        <v>4.5431531488641932</v>
      </c>
      <c r="X35" s="1">
        <f t="shared" si="9"/>
        <v>4.9066054007733291</v>
      </c>
      <c r="Y35" s="1">
        <f t="shared" si="8"/>
        <v>5.2991338328351958</v>
      </c>
      <c r="Z35" s="1">
        <f t="shared" si="8"/>
        <v>5.7230645394620119</v>
      </c>
      <c r="AA35" s="1">
        <f t="shared" si="8"/>
        <v>6.1809097026189725</v>
      </c>
      <c r="AB35" s="1">
        <f t="shared" si="8"/>
        <v>6.6753824788284906</v>
      </c>
      <c r="AC35" s="1">
        <f t="shared" si="8"/>
        <v>7.2094130771347711</v>
      </c>
      <c r="AD35" s="1">
        <f t="shared" si="8"/>
        <v>7.7861661233055521</v>
      </c>
      <c r="AE35" s="1">
        <f t="shared" si="8"/>
        <v>8.4090594131699969</v>
      </c>
      <c r="AF35" s="1">
        <f t="shared" si="8"/>
        <v>9.0817841662235974</v>
      </c>
      <c r="AG35" s="1">
        <f t="shared" si="8"/>
        <v>9.8083268995214858</v>
      </c>
      <c r="AH35" s="1">
        <f t="shared" si="8"/>
        <v>10.592993051483205</v>
      </c>
      <c r="AI35" s="1">
        <f t="shared" si="8"/>
        <v>0</v>
      </c>
      <c r="AJ35" s="1">
        <f t="shared" si="8"/>
        <v>0</v>
      </c>
      <c r="AK35" s="1">
        <f t="shared" si="8"/>
        <v>0</v>
      </c>
      <c r="AL35" s="1">
        <f t="shared" si="8"/>
        <v>0</v>
      </c>
    </row>
    <row r="36" spans="1:38" x14ac:dyDescent="0.45">
      <c r="A36" s="1">
        <v>2046</v>
      </c>
      <c r="B36" s="1">
        <v>417.72487666713738</v>
      </c>
      <c r="C36" s="9">
        <f t="shared" si="5"/>
        <v>-1.4148138687184786E-2</v>
      </c>
      <c r="D36" s="1">
        <f t="shared" si="1"/>
        <v>10.443121916678436</v>
      </c>
      <c r="E36" s="1">
        <f ca="1">+SUM(OFFSET($H36,0,A36-$A$9):OFFSET($H50,0,A36-$A$9))</f>
        <v>92.376782490637282</v>
      </c>
      <c r="F36" s="1">
        <f t="shared" ca="1" si="2"/>
        <v>510.10165915777463</v>
      </c>
      <c r="G36" s="1">
        <f t="shared" ca="1" si="6"/>
        <v>-1.285452467862358E-2</v>
      </c>
      <c r="H36" s="1">
        <f t="shared" si="3"/>
        <v>1.3073412062958805</v>
      </c>
      <c r="I36" s="1">
        <f t="shared" si="9"/>
        <v>1.411928502799551</v>
      </c>
      <c r="J36" s="1">
        <f t="shared" si="9"/>
        <v>1.5248827830235148</v>
      </c>
      <c r="K36" s="1">
        <f t="shared" si="9"/>
        <v>1.6468734056653962</v>
      </c>
      <c r="L36" s="1">
        <f t="shared" si="9"/>
        <v>1.778623278118628</v>
      </c>
      <c r="M36" s="1">
        <f t="shared" si="9"/>
        <v>1.9209131403681183</v>
      </c>
      <c r="N36" s="1">
        <f t="shared" si="9"/>
        <v>2.0745861915975681</v>
      </c>
      <c r="O36" s="1">
        <f t="shared" si="9"/>
        <v>2.2405530869253734</v>
      </c>
      <c r="P36" s="1">
        <f t="shared" si="9"/>
        <v>2.4197973338794032</v>
      </c>
      <c r="Q36" s="1">
        <f t="shared" si="9"/>
        <v>2.6133811205897559</v>
      </c>
      <c r="R36" s="1">
        <f t="shared" si="9"/>
        <v>2.8224516102369366</v>
      </c>
      <c r="S36" s="1">
        <f t="shared" si="9"/>
        <v>3.0482477390558915</v>
      </c>
      <c r="T36" s="1">
        <f t="shared" si="9"/>
        <v>3.2921075581803629</v>
      </c>
      <c r="U36" s="1">
        <f t="shared" si="9"/>
        <v>3.555476162834792</v>
      </c>
      <c r="V36" s="1">
        <f t="shared" si="9"/>
        <v>3.8399142558615762</v>
      </c>
      <c r="W36" s="1">
        <f t="shared" si="9"/>
        <v>4.1471073963305018</v>
      </c>
      <c r="X36" s="1">
        <f t="shared" si="9"/>
        <v>4.4788759880369424</v>
      </c>
      <c r="Y36" s="1">
        <f t="shared" si="8"/>
        <v>4.8371860670798981</v>
      </c>
      <c r="Z36" s="1">
        <f t="shared" si="8"/>
        <v>5.2241609524462902</v>
      </c>
      <c r="AA36" s="1">
        <f t="shared" si="8"/>
        <v>5.6420938286419942</v>
      </c>
      <c r="AB36" s="1">
        <f t="shared" si="8"/>
        <v>6.0934613349333535</v>
      </c>
      <c r="AC36" s="1">
        <f t="shared" si="8"/>
        <v>6.5809382417280213</v>
      </c>
      <c r="AD36" s="1">
        <f t="shared" si="8"/>
        <v>7.1074133010662646</v>
      </c>
      <c r="AE36" s="1">
        <f t="shared" si="8"/>
        <v>7.6760063651515651</v>
      </c>
      <c r="AF36" s="1">
        <f t="shared" si="8"/>
        <v>8.2900868743636913</v>
      </c>
      <c r="AG36" s="1">
        <f t="shared" si="8"/>
        <v>8.9532938243127873</v>
      </c>
      <c r="AH36" s="1">
        <f t="shared" si="8"/>
        <v>9.6695573302578097</v>
      </c>
      <c r="AI36" s="1">
        <f t="shared" si="8"/>
        <v>10.443121916678436</v>
      </c>
      <c r="AJ36" s="1">
        <f t="shared" si="8"/>
        <v>0</v>
      </c>
      <c r="AK36" s="1">
        <f t="shared" si="8"/>
        <v>0</v>
      </c>
      <c r="AL36" s="1">
        <f t="shared" si="8"/>
        <v>0</v>
      </c>
    </row>
    <row r="37" spans="1:38" x14ac:dyDescent="0.45">
      <c r="A37" s="1">
        <v>2047</v>
      </c>
      <c r="B37" s="1">
        <v>411.73003127494655</v>
      </c>
      <c r="C37" s="9">
        <f t="shared" si="5"/>
        <v>-1.4351181188971385E-2</v>
      </c>
      <c r="D37" s="1">
        <f t="shared" si="1"/>
        <v>10.293250781873665</v>
      </c>
      <c r="E37" s="1">
        <f ca="1">+SUM(OFFSET($H37,0,A37-$A$9):OFFSET($H51,0,A37-$A$9))</f>
        <v>91.839175741965192</v>
      </c>
      <c r="F37" s="1">
        <f t="shared" ca="1" si="2"/>
        <v>503.56920701691172</v>
      </c>
      <c r="G37" s="1">
        <f t="shared" ca="1" si="6"/>
        <v>-1.2806177011164044E-2</v>
      </c>
      <c r="H37" s="1">
        <f t="shared" si="3"/>
        <v>1.1931289960819627</v>
      </c>
      <c r="I37" s="1">
        <f t="shared" si="9"/>
        <v>1.2885793157685197</v>
      </c>
      <c r="J37" s="1">
        <f t="shared" si="9"/>
        <v>1.3916656610300013</v>
      </c>
      <c r="K37" s="1">
        <f t="shared" si="9"/>
        <v>1.5029989139124014</v>
      </c>
      <c r="L37" s="1">
        <f t="shared" si="9"/>
        <v>1.6232388270253937</v>
      </c>
      <c r="M37" s="1">
        <f t="shared" si="9"/>
        <v>1.7530979331874252</v>
      </c>
      <c r="N37" s="1">
        <f t="shared" si="9"/>
        <v>1.8933457678424193</v>
      </c>
      <c r="O37" s="1">
        <f t="shared" si="9"/>
        <v>2.044813429269813</v>
      </c>
      <c r="P37" s="1">
        <f t="shared" si="9"/>
        <v>2.2083985036113982</v>
      </c>
      <c r="Q37" s="1">
        <f t="shared" si="9"/>
        <v>2.38507038390031</v>
      </c>
      <c r="R37" s="1">
        <f t="shared" si="9"/>
        <v>2.575876014612335</v>
      </c>
      <c r="S37" s="1">
        <f t="shared" si="9"/>
        <v>2.781946095781322</v>
      </c>
      <c r="T37" s="1">
        <f t="shared" si="9"/>
        <v>3.0045017834438279</v>
      </c>
      <c r="U37" s="1">
        <f t="shared" si="9"/>
        <v>3.2448619261193339</v>
      </c>
      <c r="V37" s="1">
        <f t="shared" si="9"/>
        <v>3.5044508802088812</v>
      </c>
      <c r="W37" s="1">
        <f t="shared" si="9"/>
        <v>3.7848069506255921</v>
      </c>
      <c r="X37" s="1">
        <f t="shared" si="9"/>
        <v>4.0875915066756399</v>
      </c>
      <c r="Y37" s="1">
        <f t="shared" si="8"/>
        <v>4.4145988272096908</v>
      </c>
      <c r="Z37" s="1">
        <f t="shared" si="8"/>
        <v>4.7677667333864662</v>
      </c>
      <c r="AA37" s="1">
        <f t="shared" si="8"/>
        <v>5.1491880720573837</v>
      </c>
      <c r="AB37" s="1">
        <f t="shared" si="8"/>
        <v>5.5611231178219747</v>
      </c>
      <c r="AC37" s="1">
        <f t="shared" si="8"/>
        <v>6.0060129672477327</v>
      </c>
      <c r="AD37" s="1">
        <f t="shared" si="8"/>
        <v>6.4864940046275521</v>
      </c>
      <c r="AE37" s="1">
        <f t="shared" si="8"/>
        <v>7.0054135249977572</v>
      </c>
      <c r="AF37" s="1">
        <f t="shared" si="8"/>
        <v>7.5658466069975772</v>
      </c>
      <c r="AG37" s="1">
        <f t="shared" si="8"/>
        <v>8.1711143355573839</v>
      </c>
      <c r="AH37" s="1">
        <f t="shared" si="8"/>
        <v>8.8248034824019754</v>
      </c>
      <c r="AI37" s="1">
        <f t="shared" si="8"/>
        <v>9.5307877609941336</v>
      </c>
      <c r="AJ37" s="1">
        <f t="shared" si="8"/>
        <v>10.293250781873665</v>
      </c>
      <c r="AK37" s="1">
        <f t="shared" si="8"/>
        <v>0</v>
      </c>
      <c r="AL37" s="1">
        <f t="shared" si="8"/>
        <v>0</v>
      </c>
    </row>
    <row r="38" spans="1:38" x14ac:dyDescent="0.45">
      <c r="A38" s="1">
        <v>2048</v>
      </c>
      <c r="B38" s="1">
        <v>405.67024920285775</v>
      </c>
      <c r="C38" s="9">
        <f t="shared" si="5"/>
        <v>-1.4717852990524749E-2</v>
      </c>
      <c r="D38" s="1">
        <f t="shared" si="1"/>
        <v>10.141756230071444</v>
      </c>
      <c r="E38" s="1">
        <f ca="1">+SUM(OFFSET($H38,0,A38-$A$9):OFFSET($H52,0,A38-$A$9))</f>
        <v>91.420421278988471</v>
      </c>
      <c r="F38" s="1">
        <f t="shared" ca="1" si="2"/>
        <v>497.09067048184625</v>
      </c>
      <c r="G38" s="1">
        <f t="shared" ca="1" si="6"/>
        <v>-1.2865235691124965E-2</v>
      </c>
      <c r="H38" s="1">
        <f t="shared" si="3"/>
        <v>1.0884895360360147</v>
      </c>
      <c r="I38" s="1">
        <f t="shared" si="9"/>
        <v>1.1755686989188958</v>
      </c>
      <c r="J38" s="1">
        <f t="shared" si="9"/>
        <v>1.2696141948324076</v>
      </c>
      <c r="K38" s="1">
        <f t="shared" si="9"/>
        <v>1.3711833304190002</v>
      </c>
      <c r="L38" s="1">
        <f t="shared" si="9"/>
        <v>1.4808779968525201</v>
      </c>
      <c r="M38" s="1">
        <f t="shared" si="9"/>
        <v>1.5993482366007219</v>
      </c>
      <c r="N38" s="1">
        <f t="shared" si="9"/>
        <v>1.7272960955287797</v>
      </c>
      <c r="O38" s="1">
        <f t="shared" si="9"/>
        <v>1.8654797831710821</v>
      </c>
      <c r="P38" s="1">
        <f t="shared" si="9"/>
        <v>2.0147181658247688</v>
      </c>
      <c r="Q38" s="1">
        <f t="shared" si="9"/>
        <v>2.1758956190907508</v>
      </c>
      <c r="R38" s="1">
        <f t="shared" si="9"/>
        <v>2.3499672686180104</v>
      </c>
      <c r="S38" s="1">
        <f t="shared" si="9"/>
        <v>2.5379646501074515</v>
      </c>
      <c r="T38" s="1">
        <f t="shared" si="9"/>
        <v>2.7410018221160479</v>
      </c>
      <c r="U38" s="1">
        <f t="shared" si="9"/>
        <v>2.960281967885332</v>
      </c>
      <c r="V38" s="1">
        <f t="shared" si="9"/>
        <v>3.1971045253161585</v>
      </c>
      <c r="W38" s="1">
        <f t="shared" si="9"/>
        <v>3.4528728873414511</v>
      </c>
      <c r="X38" s="1">
        <f t="shared" si="9"/>
        <v>3.7291027183287682</v>
      </c>
      <c r="Y38" s="1">
        <f t="shared" si="8"/>
        <v>4.0274309357950697</v>
      </c>
      <c r="Z38" s="1">
        <f t="shared" si="8"/>
        <v>4.3496254106586756</v>
      </c>
      <c r="AA38" s="1">
        <f t="shared" si="8"/>
        <v>4.6975954435113696</v>
      </c>
      <c r="AB38" s="1">
        <f t="shared" si="8"/>
        <v>5.0734030789922793</v>
      </c>
      <c r="AC38" s="1">
        <f t="shared" si="8"/>
        <v>5.4792753253116624</v>
      </c>
      <c r="AD38" s="1">
        <f t="shared" si="8"/>
        <v>5.9176173513365953</v>
      </c>
      <c r="AE38" s="1">
        <f t="shared" si="8"/>
        <v>6.3910267394435225</v>
      </c>
      <c r="AF38" s="1">
        <f t="shared" si="8"/>
        <v>6.9023088785990057</v>
      </c>
      <c r="AG38" s="1">
        <f t="shared" si="8"/>
        <v>7.4544935888869261</v>
      </c>
      <c r="AH38" s="1">
        <f t="shared" si="8"/>
        <v>8.05085307599788</v>
      </c>
      <c r="AI38" s="1">
        <f t="shared" si="8"/>
        <v>8.6949213220777111</v>
      </c>
      <c r="AJ38" s="1">
        <f t="shared" si="8"/>
        <v>9.3905150278439287</v>
      </c>
      <c r="AK38" s="1">
        <f t="shared" si="8"/>
        <v>10.141756230071444</v>
      </c>
      <c r="AL38" s="1">
        <f t="shared" si="8"/>
        <v>0</v>
      </c>
    </row>
    <row r="39" spans="1:38" x14ac:dyDescent="0.45">
      <c r="A39" s="1">
        <v>2049</v>
      </c>
      <c r="B39" s="1">
        <v>399.67540381066698</v>
      </c>
      <c r="C39" s="9">
        <f t="shared" si="5"/>
        <v>-1.4777631349527476E-2</v>
      </c>
      <c r="D39" s="1">
        <f t="shared" si="1"/>
        <v>9.9918850952666745</v>
      </c>
      <c r="E39" s="1">
        <f ca="1">+SUM(OFFSET($H39,0,A39-$A$9):OFFSET($H53,0,A39-$A$9))</f>
        <v>91.131780574920043</v>
      </c>
      <c r="F39" s="1">
        <f t="shared" ca="1" si="2"/>
        <v>490.80718438558699</v>
      </c>
      <c r="G39" s="1">
        <f t="shared" ca="1" si="6"/>
        <v>-1.2640523086398847E-2</v>
      </c>
      <c r="H39" s="1">
        <f t="shared" si="3"/>
        <v>0.99296688791171861</v>
      </c>
      <c r="I39" s="1">
        <f t="shared" si="9"/>
        <v>1.0724042389446562</v>
      </c>
      <c r="J39" s="1">
        <f t="shared" si="9"/>
        <v>1.1581965780602288</v>
      </c>
      <c r="K39" s="1">
        <f t="shared" si="9"/>
        <v>1.2508523043050472</v>
      </c>
      <c r="L39" s="1">
        <f t="shared" si="9"/>
        <v>1.350920488649451</v>
      </c>
      <c r="M39" s="1">
        <f t="shared" si="9"/>
        <v>1.4589941277414069</v>
      </c>
      <c r="N39" s="1">
        <f t="shared" si="9"/>
        <v>1.5757136579607196</v>
      </c>
      <c r="O39" s="1">
        <f t="shared" si="9"/>
        <v>1.7017707505975772</v>
      </c>
      <c r="P39" s="1">
        <f t="shared" si="9"/>
        <v>1.8379124106453835</v>
      </c>
      <c r="Q39" s="1">
        <f t="shared" si="9"/>
        <v>1.9849454034970144</v>
      </c>
      <c r="R39" s="1">
        <f t="shared" si="9"/>
        <v>2.1437410357767757</v>
      </c>
      <c r="S39" s="1">
        <f t="shared" si="9"/>
        <v>2.3152403186389177</v>
      </c>
      <c r="T39" s="1">
        <f t="shared" si="9"/>
        <v>2.5004595441300315</v>
      </c>
      <c r="U39" s="1">
        <f t="shared" si="9"/>
        <v>2.7004963076604342</v>
      </c>
      <c r="V39" s="1">
        <f t="shared" si="9"/>
        <v>2.9165360122732689</v>
      </c>
      <c r="W39" s="1">
        <f t="shared" si="9"/>
        <v>3.1498588932551304</v>
      </c>
      <c r="X39" s="1">
        <f t="shared" si="9"/>
        <v>3.4018476047155408</v>
      </c>
      <c r="Y39" s="1">
        <f t="shared" si="8"/>
        <v>3.673995413092785</v>
      </c>
      <c r="Z39" s="1">
        <f t="shared" si="8"/>
        <v>3.9679150461402077</v>
      </c>
      <c r="AA39" s="1">
        <f t="shared" si="8"/>
        <v>4.2853482498314248</v>
      </c>
      <c r="AB39" s="1">
        <f t="shared" si="8"/>
        <v>4.6281761098179386</v>
      </c>
      <c r="AC39" s="1">
        <f t="shared" si="8"/>
        <v>4.9984301986033737</v>
      </c>
      <c r="AD39" s="1">
        <f t="shared" si="8"/>
        <v>5.3983046144916438</v>
      </c>
      <c r="AE39" s="1">
        <f t="shared" si="8"/>
        <v>5.8301689836509754</v>
      </c>
      <c r="AF39" s="1">
        <f t="shared" si="8"/>
        <v>6.2965825023430542</v>
      </c>
      <c r="AG39" s="1">
        <f t="shared" si="8"/>
        <v>6.8003091025304991</v>
      </c>
      <c r="AH39" s="1">
        <f t="shared" si="8"/>
        <v>7.3443338307329391</v>
      </c>
      <c r="AI39" s="1">
        <f t="shared" si="8"/>
        <v>7.9318805371915753</v>
      </c>
      <c r="AJ39" s="1">
        <f t="shared" si="8"/>
        <v>8.566430980166901</v>
      </c>
      <c r="AK39" s="1">
        <f t="shared" si="8"/>
        <v>9.2517454585802543</v>
      </c>
      <c r="AL39" s="1">
        <f t="shared" si="8"/>
        <v>9.9918850952666745</v>
      </c>
    </row>
    <row r="40" spans="1:38" x14ac:dyDescent="0.45">
      <c r="A40" s="1">
        <v>2050</v>
      </c>
      <c r="B40" s="1">
        <v>393.6805584184761</v>
      </c>
      <c r="C40" s="9">
        <f t="shared" si="5"/>
        <v>-1.4999285257570549E-2</v>
      </c>
      <c r="D40" s="1">
        <f t="shared" si="1"/>
        <v>9.8420139604619035</v>
      </c>
      <c r="H40" s="1">
        <f t="shared" si="3"/>
        <v>0.90562323547093393</v>
      </c>
      <c r="I40" s="1">
        <f t="shared" si="9"/>
        <v>0.97807309430860878</v>
      </c>
      <c r="J40" s="1">
        <f t="shared" si="9"/>
        <v>1.0563189418532977</v>
      </c>
      <c r="K40" s="1">
        <f t="shared" si="9"/>
        <v>1.1408244572015616</v>
      </c>
      <c r="L40" s="1">
        <f t="shared" si="9"/>
        <v>1.2320904137776865</v>
      </c>
      <c r="M40" s="1">
        <f t="shared" si="9"/>
        <v>1.3306576468799014</v>
      </c>
      <c r="N40" s="1">
        <f t="shared" si="9"/>
        <v>1.4371102586302935</v>
      </c>
      <c r="O40" s="1">
        <f t="shared" si="9"/>
        <v>1.5520790793207171</v>
      </c>
      <c r="P40" s="1">
        <f t="shared" si="9"/>
        <v>1.6762454056663745</v>
      </c>
      <c r="Q40" s="1">
        <f t="shared" si="9"/>
        <v>1.8103450381196844</v>
      </c>
      <c r="R40" s="1">
        <f t="shared" si="9"/>
        <v>1.9551726411692596</v>
      </c>
      <c r="S40" s="1">
        <f t="shared" si="9"/>
        <v>2.1115864524628005</v>
      </c>
      <c r="T40" s="1">
        <f t="shared" si="9"/>
        <v>2.2805133686598245</v>
      </c>
      <c r="U40" s="1">
        <f t="shared" si="9"/>
        <v>2.4629544381526105</v>
      </c>
      <c r="V40" s="1">
        <f t="shared" si="9"/>
        <v>2.6599907932048197</v>
      </c>
      <c r="W40" s="1">
        <f t="shared" si="9"/>
        <v>2.8727900566612052</v>
      </c>
      <c r="X40" s="1">
        <f t="shared" si="9"/>
        <v>3.1026132611941013</v>
      </c>
      <c r="Y40" s="1">
        <f t="shared" si="8"/>
        <v>3.35082232208963</v>
      </c>
      <c r="Z40" s="1">
        <f t="shared" si="8"/>
        <v>3.6188881078568009</v>
      </c>
      <c r="AA40" s="1">
        <f t="shared" si="8"/>
        <v>3.9083991564853449</v>
      </c>
      <c r="AB40" s="1">
        <f t="shared" si="8"/>
        <v>4.2210710890041732</v>
      </c>
      <c r="AC40" s="1">
        <f t="shared" si="8"/>
        <v>4.5587567761245067</v>
      </c>
      <c r="AD40" s="1">
        <f t="shared" si="8"/>
        <v>4.9234573182144672</v>
      </c>
      <c r="AE40" s="1">
        <f t="shared" si="8"/>
        <v>5.3173339036716252</v>
      </c>
      <c r="AF40" s="1">
        <f t="shared" si="8"/>
        <v>5.7427206159653554</v>
      </c>
      <c r="AG40" s="1">
        <f t="shared" si="8"/>
        <v>6.202138265242584</v>
      </c>
      <c r="AH40" s="1">
        <f t="shared" si="8"/>
        <v>6.6983093264619917</v>
      </c>
      <c r="AI40" s="1">
        <f t="shared" si="8"/>
        <v>7.2341740725789512</v>
      </c>
      <c r="AJ40" s="1">
        <f t="shared" si="8"/>
        <v>7.8129079983852678</v>
      </c>
      <c r="AK40" s="1">
        <f t="shared" si="8"/>
        <v>8.4379406382560891</v>
      </c>
      <c r="AL40" s="1">
        <f t="shared" si="8"/>
        <v>9.1129758893165764</v>
      </c>
    </row>
    <row r="41" spans="1:38" x14ac:dyDescent="0.45">
      <c r="A41" s="1">
        <v>2051</v>
      </c>
      <c r="B41" s="1">
        <f>+B40</f>
        <v>393.6805584184761</v>
      </c>
      <c r="C41" s="9">
        <v>0</v>
      </c>
      <c r="D41" s="1">
        <f t="shared" si="1"/>
        <v>9.8420139604619035</v>
      </c>
      <c r="H41" s="1">
        <f t="shared" si="3"/>
        <v>0.83854003284345735</v>
      </c>
      <c r="I41" s="1">
        <f t="shared" si="9"/>
        <v>0.90562323547093393</v>
      </c>
      <c r="J41" s="1">
        <f t="shared" si="9"/>
        <v>0.97807309430860878</v>
      </c>
      <c r="K41" s="1">
        <f t="shared" si="9"/>
        <v>1.0563189418532977</v>
      </c>
      <c r="L41" s="1">
        <f t="shared" si="9"/>
        <v>1.1408244572015616</v>
      </c>
      <c r="M41" s="1">
        <f t="shared" si="9"/>
        <v>1.2320904137776865</v>
      </c>
      <c r="N41" s="1">
        <f t="shared" si="9"/>
        <v>1.3306576468799014</v>
      </c>
      <c r="O41" s="1">
        <f t="shared" si="9"/>
        <v>1.4371102586302935</v>
      </c>
      <c r="P41" s="1">
        <f t="shared" si="9"/>
        <v>1.5520790793207171</v>
      </c>
      <c r="Q41" s="1">
        <f t="shared" si="9"/>
        <v>1.6762454056663745</v>
      </c>
      <c r="R41" s="1">
        <f t="shared" si="9"/>
        <v>1.8103450381196844</v>
      </c>
      <c r="S41" s="1">
        <f t="shared" si="9"/>
        <v>1.9551726411692596</v>
      </c>
      <c r="T41" s="1">
        <f t="shared" si="9"/>
        <v>2.1115864524628005</v>
      </c>
      <c r="U41" s="1">
        <f t="shared" si="9"/>
        <v>2.2805133686598245</v>
      </c>
      <c r="V41" s="1">
        <f t="shared" si="9"/>
        <v>2.4629544381526105</v>
      </c>
      <c r="W41" s="1">
        <f t="shared" si="9"/>
        <v>2.6599907932048197</v>
      </c>
      <c r="X41" s="1">
        <f t="shared" si="9"/>
        <v>2.8727900566612052</v>
      </c>
      <c r="Y41" s="1">
        <f t="shared" si="8"/>
        <v>3.1026132611941013</v>
      </c>
      <c r="Z41" s="1">
        <f t="shared" si="8"/>
        <v>3.35082232208963</v>
      </c>
      <c r="AA41" s="1">
        <f t="shared" si="8"/>
        <v>3.6188881078568009</v>
      </c>
      <c r="AB41" s="1">
        <f t="shared" si="8"/>
        <v>3.9083991564853449</v>
      </c>
      <c r="AC41" s="1">
        <f t="shared" si="8"/>
        <v>4.2210710890041732</v>
      </c>
      <c r="AD41" s="1">
        <f t="shared" si="8"/>
        <v>4.5587567761245067</v>
      </c>
      <c r="AE41" s="1">
        <f t="shared" si="8"/>
        <v>4.9234573182144672</v>
      </c>
      <c r="AF41" s="1">
        <f t="shared" si="8"/>
        <v>5.3173339036716252</v>
      </c>
      <c r="AG41" s="1">
        <f t="shared" si="8"/>
        <v>5.7427206159653554</v>
      </c>
      <c r="AH41" s="1">
        <f t="shared" si="8"/>
        <v>6.202138265242584</v>
      </c>
      <c r="AI41" s="1">
        <f t="shared" si="8"/>
        <v>6.6983093264619917</v>
      </c>
      <c r="AJ41" s="1">
        <f t="shared" si="8"/>
        <v>7.2341740725789512</v>
      </c>
      <c r="AK41" s="1">
        <f t="shared" si="8"/>
        <v>7.8129079983852678</v>
      </c>
      <c r="AL41" s="1">
        <f t="shared" si="8"/>
        <v>8.4379406382560891</v>
      </c>
    </row>
    <row r="42" spans="1:38" x14ac:dyDescent="0.45">
      <c r="A42" s="1">
        <v>2052</v>
      </c>
      <c r="B42" s="1">
        <f t="shared" ref="B42:B55" si="10">+B41</f>
        <v>393.6805584184761</v>
      </c>
      <c r="C42" s="9">
        <v>0</v>
      </c>
      <c r="D42" s="1">
        <f t="shared" si="1"/>
        <v>9.8420139604619035</v>
      </c>
      <c r="H42" s="1">
        <f t="shared" si="3"/>
        <v>0.77642595633653455</v>
      </c>
      <c r="I42" s="1">
        <f t="shared" si="9"/>
        <v>0.83854003284345735</v>
      </c>
      <c r="J42" s="1">
        <f t="shared" si="9"/>
        <v>0.90562323547093393</v>
      </c>
      <c r="K42" s="1">
        <f t="shared" si="9"/>
        <v>0.97807309430860878</v>
      </c>
      <c r="L42" s="1">
        <f t="shared" si="9"/>
        <v>1.0563189418532977</v>
      </c>
      <c r="M42" s="1">
        <f t="shared" si="9"/>
        <v>1.1408244572015616</v>
      </c>
      <c r="N42" s="1">
        <f t="shared" si="9"/>
        <v>1.2320904137776865</v>
      </c>
      <c r="O42" s="1">
        <f t="shared" si="9"/>
        <v>1.3306576468799014</v>
      </c>
      <c r="P42" s="1">
        <f t="shared" si="9"/>
        <v>1.4371102586302935</v>
      </c>
      <c r="Q42" s="1">
        <f t="shared" si="9"/>
        <v>1.5520790793207171</v>
      </c>
      <c r="R42" s="1">
        <f t="shared" si="9"/>
        <v>1.6762454056663745</v>
      </c>
      <c r="S42" s="1">
        <f t="shared" si="9"/>
        <v>1.8103450381196844</v>
      </c>
      <c r="T42" s="1">
        <f t="shared" si="9"/>
        <v>1.9551726411692596</v>
      </c>
      <c r="U42" s="1">
        <f t="shared" si="9"/>
        <v>2.1115864524628005</v>
      </c>
      <c r="V42" s="1">
        <f t="shared" si="9"/>
        <v>2.2805133686598245</v>
      </c>
      <c r="W42" s="1">
        <f t="shared" si="9"/>
        <v>2.4629544381526105</v>
      </c>
      <c r="X42" s="1">
        <f t="shared" si="9"/>
        <v>2.6599907932048197</v>
      </c>
      <c r="Y42" s="1">
        <f t="shared" si="8"/>
        <v>2.8727900566612052</v>
      </c>
      <c r="Z42" s="1">
        <f t="shared" si="8"/>
        <v>3.1026132611941013</v>
      </c>
      <c r="AA42" s="1">
        <f t="shared" si="8"/>
        <v>3.35082232208963</v>
      </c>
      <c r="AB42" s="1">
        <f t="shared" si="8"/>
        <v>3.6188881078568009</v>
      </c>
      <c r="AC42" s="1">
        <f t="shared" si="8"/>
        <v>3.9083991564853449</v>
      </c>
      <c r="AD42" s="1">
        <f t="shared" si="8"/>
        <v>4.2210710890041732</v>
      </c>
      <c r="AE42" s="1">
        <f t="shared" si="8"/>
        <v>4.5587567761245067</v>
      </c>
      <c r="AF42" s="1">
        <f t="shared" si="8"/>
        <v>4.9234573182144672</v>
      </c>
      <c r="AG42" s="1">
        <f t="shared" si="8"/>
        <v>5.3173339036716252</v>
      </c>
      <c r="AH42" s="1">
        <f t="shared" si="8"/>
        <v>5.7427206159653554</v>
      </c>
      <c r="AI42" s="1">
        <f t="shared" si="8"/>
        <v>6.202138265242584</v>
      </c>
      <c r="AJ42" s="1">
        <f t="shared" si="8"/>
        <v>6.6983093264619917</v>
      </c>
      <c r="AK42" s="1">
        <f t="shared" si="8"/>
        <v>7.2341740725789512</v>
      </c>
      <c r="AL42" s="1">
        <f t="shared" si="8"/>
        <v>7.8129079983852678</v>
      </c>
    </row>
    <row r="43" spans="1:38" x14ac:dyDescent="0.45">
      <c r="A43" s="1">
        <v>2053</v>
      </c>
      <c r="B43" s="1">
        <f t="shared" si="10"/>
        <v>393.6805584184761</v>
      </c>
      <c r="C43" s="9">
        <v>0</v>
      </c>
      <c r="D43" s="1">
        <f t="shared" si="1"/>
        <v>9.8420139604619035</v>
      </c>
      <c r="H43" s="1">
        <f t="shared" si="3"/>
        <v>0.71891292253382832</v>
      </c>
      <c r="I43" s="1">
        <f t="shared" si="9"/>
        <v>0.77642595633653455</v>
      </c>
      <c r="J43" s="1">
        <f t="shared" si="9"/>
        <v>0.83854003284345735</v>
      </c>
      <c r="K43" s="1">
        <f t="shared" si="9"/>
        <v>0.90562323547093393</v>
      </c>
      <c r="L43" s="1">
        <f t="shared" si="9"/>
        <v>0.97807309430860878</v>
      </c>
      <c r="M43" s="1">
        <f t="shared" si="9"/>
        <v>1.0563189418532977</v>
      </c>
      <c r="N43" s="1">
        <f t="shared" si="9"/>
        <v>1.1408244572015616</v>
      </c>
      <c r="O43" s="1">
        <f t="shared" si="9"/>
        <v>1.2320904137776865</v>
      </c>
      <c r="P43" s="1">
        <f t="shared" si="9"/>
        <v>1.3306576468799014</v>
      </c>
      <c r="Q43" s="1">
        <f t="shared" si="9"/>
        <v>1.4371102586302935</v>
      </c>
      <c r="R43" s="1">
        <f t="shared" si="9"/>
        <v>1.5520790793207171</v>
      </c>
      <c r="S43" s="1">
        <f t="shared" si="9"/>
        <v>1.6762454056663745</v>
      </c>
      <c r="T43" s="1">
        <f t="shared" si="9"/>
        <v>1.8103450381196844</v>
      </c>
      <c r="U43" s="1">
        <f t="shared" si="9"/>
        <v>1.9551726411692596</v>
      </c>
      <c r="V43" s="1">
        <f t="shared" si="9"/>
        <v>2.1115864524628005</v>
      </c>
      <c r="W43" s="1">
        <f t="shared" si="9"/>
        <v>2.2805133686598245</v>
      </c>
      <c r="X43" s="1">
        <f t="shared" si="9"/>
        <v>2.4629544381526105</v>
      </c>
      <c r="Y43" s="1">
        <f t="shared" si="8"/>
        <v>2.6599907932048197</v>
      </c>
      <c r="Z43" s="1">
        <f t="shared" si="8"/>
        <v>2.8727900566612052</v>
      </c>
      <c r="AA43" s="1">
        <f t="shared" si="8"/>
        <v>3.1026132611941013</v>
      </c>
      <c r="AB43" s="1">
        <f t="shared" si="8"/>
        <v>3.35082232208963</v>
      </c>
      <c r="AC43" s="1">
        <f t="shared" si="8"/>
        <v>3.6188881078568009</v>
      </c>
      <c r="AD43" s="1">
        <f t="shared" si="8"/>
        <v>3.9083991564853449</v>
      </c>
      <c r="AE43" s="1">
        <f t="shared" si="8"/>
        <v>4.2210710890041732</v>
      </c>
      <c r="AF43" s="1">
        <f t="shared" si="8"/>
        <v>4.5587567761245067</v>
      </c>
      <c r="AG43" s="1">
        <f t="shared" si="8"/>
        <v>4.9234573182144672</v>
      </c>
      <c r="AH43" s="1">
        <f t="shared" si="8"/>
        <v>5.3173339036716252</v>
      </c>
      <c r="AI43" s="1">
        <f t="shared" si="8"/>
        <v>5.7427206159653554</v>
      </c>
      <c r="AJ43" s="1">
        <f t="shared" si="8"/>
        <v>6.202138265242584</v>
      </c>
      <c r="AK43" s="1">
        <f t="shared" si="8"/>
        <v>6.6983093264619917</v>
      </c>
      <c r="AL43" s="1">
        <f t="shared" si="8"/>
        <v>7.2341740725789512</v>
      </c>
    </row>
    <row r="44" spans="1:38" x14ac:dyDescent="0.45">
      <c r="A44" s="1">
        <v>2054</v>
      </c>
      <c r="B44" s="1">
        <f t="shared" si="10"/>
        <v>393.6805584184761</v>
      </c>
      <c r="C44" s="9">
        <v>0</v>
      </c>
      <c r="D44" s="1">
        <f t="shared" si="1"/>
        <v>9.8420139604619035</v>
      </c>
      <c r="H44" s="1">
        <f t="shared" si="3"/>
        <v>0.6656601134572484</v>
      </c>
      <c r="I44" s="1">
        <f t="shared" si="9"/>
        <v>0.71891292253382832</v>
      </c>
      <c r="J44" s="1">
        <f t="shared" si="9"/>
        <v>0.77642595633653455</v>
      </c>
      <c r="K44" s="1">
        <f t="shared" si="9"/>
        <v>0.83854003284345735</v>
      </c>
      <c r="L44" s="1">
        <f t="shared" si="9"/>
        <v>0.90562323547093393</v>
      </c>
      <c r="M44" s="1">
        <f t="shared" si="9"/>
        <v>0.97807309430860878</v>
      </c>
      <c r="N44" s="1">
        <f t="shared" si="9"/>
        <v>1.0563189418532977</v>
      </c>
      <c r="O44" s="1">
        <f t="shared" si="9"/>
        <v>1.1408244572015616</v>
      </c>
      <c r="P44" s="1">
        <f t="shared" si="9"/>
        <v>1.2320904137776865</v>
      </c>
      <c r="Q44" s="1">
        <f t="shared" si="9"/>
        <v>1.3306576468799014</v>
      </c>
      <c r="R44" s="1">
        <f t="shared" si="9"/>
        <v>1.4371102586302935</v>
      </c>
      <c r="S44" s="1">
        <f t="shared" si="9"/>
        <v>1.5520790793207171</v>
      </c>
      <c r="T44" s="1">
        <f t="shared" si="9"/>
        <v>1.6762454056663745</v>
      </c>
      <c r="U44" s="1">
        <f t="shared" si="9"/>
        <v>1.8103450381196844</v>
      </c>
      <c r="V44" s="1">
        <f t="shared" si="9"/>
        <v>1.9551726411692596</v>
      </c>
      <c r="W44" s="1">
        <f t="shared" si="9"/>
        <v>2.1115864524628005</v>
      </c>
      <c r="X44" s="1">
        <f t="shared" si="9"/>
        <v>2.2805133686598245</v>
      </c>
      <c r="Y44" s="1">
        <f t="shared" si="8"/>
        <v>2.4629544381526105</v>
      </c>
      <c r="Z44" s="1">
        <f t="shared" si="8"/>
        <v>2.6599907932048197</v>
      </c>
      <c r="AA44" s="1">
        <f t="shared" si="8"/>
        <v>2.8727900566612052</v>
      </c>
      <c r="AB44" s="1">
        <f t="shared" si="8"/>
        <v>3.1026132611941013</v>
      </c>
      <c r="AC44" s="1">
        <f t="shared" si="8"/>
        <v>3.35082232208963</v>
      </c>
      <c r="AD44" s="1">
        <f t="shared" si="8"/>
        <v>3.6188881078568009</v>
      </c>
      <c r="AE44" s="1">
        <f t="shared" si="8"/>
        <v>3.9083991564853449</v>
      </c>
      <c r="AF44" s="1">
        <f t="shared" si="8"/>
        <v>4.2210710890041732</v>
      </c>
      <c r="AG44" s="1">
        <f t="shared" si="8"/>
        <v>4.5587567761245067</v>
      </c>
      <c r="AH44" s="1">
        <f t="shared" si="8"/>
        <v>4.9234573182144672</v>
      </c>
      <c r="AI44" s="1">
        <f t="shared" si="8"/>
        <v>5.3173339036716252</v>
      </c>
      <c r="AJ44" s="1">
        <f t="shared" si="8"/>
        <v>5.7427206159653554</v>
      </c>
      <c r="AK44" s="1">
        <f t="shared" si="8"/>
        <v>6.202138265242584</v>
      </c>
      <c r="AL44" s="1">
        <f t="shared" si="8"/>
        <v>6.6983093264619917</v>
      </c>
    </row>
    <row r="45" spans="1:38" x14ac:dyDescent="0.45">
      <c r="A45" s="1">
        <v>2055</v>
      </c>
      <c r="B45" s="1">
        <f t="shared" si="10"/>
        <v>393.6805584184761</v>
      </c>
      <c r="C45" s="9">
        <v>0</v>
      </c>
      <c r="D45" s="1">
        <f t="shared" si="1"/>
        <v>9.8420139604619035</v>
      </c>
      <c r="H45" s="1">
        <f t="shared" si="3"/>
        <v>0.61635195690485955</v>
      </c>
      <c r="I45" s="1">
        <f t="shared" si="9"/>
        <v>0.6656601134572484</v>
      </c>
      <c r="J45" s="1">
        <f t="shared" si="9"/>
        <v>0.71891292253382832</v>
      </c>
      <c r="K45" s="1">
        <f t="shared" si="9"/>
        <v>0.77642595633653455</v>
      </c>
      <c r="L45" s="1">
        <f t="shared" si="9"/>
        <v>0.83854003284345735</v>
      </c>
      <c r="M45" s="1">
        <f t="shared" si="9"/>
        <v>0.90562323547093393</v>
      </c>
      <c r="N45" s="1">
        <f t="shared" si="9"/>
        <v>0.97807309430860878</v>
      </c>
      <c r="O45" s="1">
        <f t="shared" si="9"/>
        <v>1.0563189418532977</v>
      </c>
      <c r="P45" s="1">
        <f t="shared" si="9"/>
        <v>1.1408244572015616</v>
      </c>
      <c r="Q45" s="1">
        <f t="shared" si="9"/>
        <v>1.2320904137776865</v>
      </c>
      <c r="R45" s="1">
        <f t="shared" si="9"/>
        <v>1.3306576468799014</v>
      </c>
      <c r="S45" s="1">
        <f t="shared" si="9"/>
        <v>1.4371102586302935</v>
      </c>
      <c r="T45" s="1">
        <f t="shared" si="9"/>
        <v>1.5520790793207171</v>
      </c>
      <c r="U45" s="1">
        <f t="shared" si="9"/>
        <v>1.6762454056663745</v>
      </c>
      <c r="V45" s="1">
        <f t="shared" si="9"/>
        <v>1.8103450381196844</v>
      </c>
      <c r="W45" s="1">
        <f t="shared" si="9"/>
        <v>1.9551726411692596</v>
      </c>
      <c r="X45" s="1">
        <f t="shared" si="9"/>
        <v>2.1115864524628005</v>
      </c>
      <c r="Y45" s="1">
        <f t="shared" si="8"/>
        <v>2.2805133686598245</v>
      </c>
      <c r="Z45" s="1">
        <f t="shared" si="8"/>
        <v>2.4629544381526105</v>
      </c>
      <c r="AA45" s="1">
        <f t="shared" si="8"/>
        <v>2.6599907932048197</v>
      </c>
      <c r="AB45" s="1">
        <f t="shared" si="8"/>
        <v>2.8727900566612052</v>
      </c>
      <c r="AC45" s="1">
        <f t="shared" si="8"/>
        <v>3.1026132611941013</v>
      </c>
      <c r="AD45" s="1">
        <f t="shared" si="8"/>
        <v>3.35082232208963</v>
      </c>
      <c r="AE45" s="1">
        <f t="shared" si="8"/>
        <v>3.6188881078568009</v>
      </c>
      <c r="AF45" s="1">
        <f t="shared" si="8"/>
        <v>3.9083991564853449</v>
      </c>
      <c r="AG45" s="1">
        <f t="shared" si="8"/>
        <v>4.2210710890041732</v>
      </c>
      <c r="AH45" s="1">
        <f t="shared" si="8"/>
        <v>4.5587567761245067</v>
      </c>
      <c r="AI45" s="1">
        <f t="shared" si="8"/>
        <v>4.9234573182144672</v>
      </c>
      <c r="AJ45" s="1">
        <f t="shared" si="8"/>
        <v>5.3173339036716252</v>
      </c>
      <c r="AK45" s="1">
        <f t="shared" si="8"/>
        <v>5.7427206159653554</v>
      </c>
      <c r="AL45" s="1">
        <f t="shared" si="8"/>
        <v>6.202138265242584</v>
      </c>
    </row>
    <row r="46" spans="1:38" x14ac:dyDescent="0.45">
      <c r="A46" s="1">
        <v>2056</v>
      </c>
      <c r="B46" s="1">
        <f t="shared" si="10"/>
        <v>393.6805584184761</v>
      </c>
      <c r="C46" s="9">
        <v>0</v>
      </c>
      <c r="D46" s="1">
        <f t="shared" si="1"/>
        <v>9.8420139604619035</v>
      </c>
      <c r="H46" s="1">
        <f t="shared" si="3"/>
        <v>0.57069625639338839</v>
      </c>
      <c r="I46" s="1">
        <f t="shared" si="9"/>
        <v>0.61635195690485955</v>
      </c>
      <c r="J46" s="1">
        <f t="shared" si="9"/>
        <v>0.6656601134572484</v>
      </c>
      <c r="K46" s="1">
        <f t="shared" si="9"/>
        <v>0.71891292253382832</v>
      </c>
      <c r="L46" s="1">
        <f t="shared" si="9"/>
        <v>0.77642595633653455</v>
      </c>
      <c r="M46" s="1">
        <f t="shared" si="9"/>
        <v>0.83854003284345735</v>
      </c>
      <c r="N46" s="1">
        <f t="shared" si="9"/>
        <v>0.90562323547093393</v>
      </c>
      <c r="O46" s="1">
        <f t="shared" si="9"/>
        <v>0.97807309430860878</v>
      </c>
      <c r="P46" s="1">
        <f t="shared" si="9"/>
        <v>1.0563189418532977</v>
      </c>
      <c r="Q46" s="1">
        <f t="shared" si="9"/>
        <v>1.1408244572015616</v>
      </c>
      <c r="R46" s="1">
        <f t="shared" si="9"/>
        <v>1.2320904137776865</v>
      </c>
      <c r="S46" s="1">
        <f t="shared" si="9"/>
        <v>1.3306576468799014</v>
      </c>
      <c r="T46" s="1">
        <f t="shared" si="9"/>
        <v>1.4371102586302935</v>
      </c>
      <c r="U46" s="1">
        <f t="shared" si="9"/>
        <v>1.5520790793207171</v>
      </c>
      <c r="V46" s="1">
        <f t="shared" si="9"/>
        <v>1.6762454056663745</v>
      </c>
      <c r="W46" s="1">
        <f t="shared" si="9"/>
        <v>1.8103450381196844</v>
      </c>
      <c r="X46" s="1">
        <f t="shared" si="9"/>
        <v>1.9551726411692596</v>
      </c>
      <c r="Y46" s="1">
        <f t="shared" si="8"/>
        <v>2.1115864524628005</v>
      </c>
      <c r="Z46" s="1">
        <f t="shared" si="8"/>
        <v>2.2805133686598245</v>
      </c>
      <c r="AA46" s="1">
        <f t="shared" si="8"/>
        <v>2.4629544381526105</v>
      </c>
      <c r="AB46" s="1">
        <f t="shared" si="8"/>
        <v>2.6599907932048197</v>
      </c>
      <c r="AC46" s="1">
        <f t="shared" si="8"/>
        <v>2.8727900566612052</v>
      </c>
      <c r="AD46" s="1">
        <f t="shared" si="8"/>
        <v>3.1026132611941013</v>
      </c>
      <c r="AE46" s="1">
        <f t="shared" si="8"/>
        <v>3.35082232208963</v>
      </c>
      <c r="AF46" s="1">
        <f t="shared" si="8"/>
        <v>3.6188881078568009</v>
      </c>
      <c r="AG46" s="1">
        <f t="shared" si="8"/>
        <v>3.9083991564853449</v>
      </c>
      <c r="AH46" s="1">
        <f t="shared" si="8"/>
        <v>4.2210710890041732</v>
      </c>
      <c r="AI46" s="1">
        <f t="shared" si="8"/>
        <v>4.5587567761245067</v>
      </c>
      <c r="AJ46" s="1">
        <f t="shared" si="8"/>
        <v>4.9234573182144672</v>
      </c>
      <c r="AK46" s="1">
        <f t="shared" si="8"/>
        <v>5.3173339036716252</v>
      </c>
      <c r="AL46" s="1">
        <f t="shared" si="8"/>
        <v>5.7427206159653554</v>
      </c>
    </row>
    <row r="47" spans="1:38" x14ac:dyDescent="0.45">
      <c r="A47" s="1">
        <v>2057</v>
      </c>
      <c r="B47" s="1">
        <f t="shared" si="10"/>
        <v>393.6805584184761</v>
      </c>
      <c r="C47" s="9">
        <v>0</v>
      </c>
      <c r="D47" s="1">
        <f t="shared" si="1"/>
        <v>9.8420139604619035</v>
      </c>
      <c r="H47" s="1">
        <f t="shared" si="3"/>
        <v>0.52842245962350776</v>
      </c>
      <c r="I47" s="1">
        <f t="shared" si="9"/>
        <v>0.57069625639338839</v>
      </c>
      <c r="J47" s="1">
        <f t="shared" si="9"/>
        <v>0.61635195690485955</v>
      </c>
      <c r="K47" s="1">
        <f t="shared" si="9"/>
        <v>0.6656601134572484</v>
      </c>
      <c r="L47" s="1">
        <f t="shared" si="9"/>
        <v>0.71891292253382832</v>
      </c>
      <c r="M47" s="1">
        <f t="shared" si="9"/>
        <v>0.77642595633653455</v>
      </c>
      <c r="N47" s="1">
        <f t="shared" si="9"/>
        <v>0.83854003284345735</v>
      </c>
      <c r="O47" s="1">
        <f t="shared" si="9"/>
        <v>0.90562323547093393</v>
      </c>
      <c r="P47" s="1">
        <f t="shared" si="9"/>
        <v>0.97807309430860878</v>
      </c>
      <c r="Q47" s="1">
        <f t="shared" si="9"/>
        <v>1.0563189418532977</v>
      </c>
      <c r="R47" s="1">
        <f t="shared" si="9"/>
        <v>1.1408244572015616</v>
      </c>
      <c r="S47" s="1">
        <f t="shared" si="9"/>
        <v>1.2320904137776865</v>
      </c>
      <c r="T47" s="1">
        <f t="shared" si="9"/>
        <v>1.3306576468799014</v>
      </c>
      <c r="U47" s="1">
        <f t="shared" si="9"/>
        <v>1.4371102586302935</v>
      </c>
      <c r="V47" s="1">
        <f t="shared" si="9"/>
        <v>1.5520790793207171</v>
      </c>
      <c r="W47" s="1">
        <f t="shared" si="9"/>
        <v>1.6762454056663745</v>
      </c>
      <c r="X47" s="1">
        <f t="shared" si="9"/>
        <v>1.8103450381196844</v>
      </c>
      <c r="Y47" s="1">
        <f t="shared" si="8"/>
        <v>1.9551726411692596</v>
      </c>
      <c r="Z47" s="1">
        <f t="shared" si="8"/>
        <v>2.1115864524628005</v>
      </c>
      <c r="AA47" s="1">
        <f t="shared" si="8"/>
        <v>2.2805133686598245</v>
      </c>
      <c r="AB47" s="1">
        <f t="shared" si="8"/>
        <v>2.4629544381526105</v>
      </c>
      <c r="AC47" s="1">
        <f t="shared" si="8"/>
        <v>2.6599907932048197</v>
      </c>
      <c r="AD47" s="1">
        <f t="shared" si="8"/>
        <v>2.8727900566612052</v>
      </c>
      <c r="AE47" s="1">
        <f t="shared" si="8"/>
        <v>3.1026132611941013</v>
      </c>
      <c r="AF47" s="1">
        <f t="shared" si="8"/>
        <v>3.35082232208963</v>
      </c>
      <c r="AG47" s="1">
        <f t="shared" si="8"/>
        <v>3.6188881078568009</v>
      </c>
      <c r="AH47" s="1">
        <f t="shared" si="8"/>
        <v>3.9083991564853449</v>
      </c>
      <c r="AI47" s="1">
        <f t="shared" si="8"/>
        <v>4.2210710890041732</v>
      </c>
      <c r="AJ47" s="1">
        <f t="shared" si="8"/>
        <v>4.5587567761245067</v>
      </c>
      <c r="AK47" s="1">
        <f t="shared" si="8"/>
        <v>4.9234573182144672</v>
      </c>
      <c r="AL47" s="1">
        <f t="shared" si="8"/>
        <v>5.3173339036716252</v>
      </c>
    </row>
    <row r="48" spans="1:38" x14ac:dyDescent="0.45">
      <c r="A48" s="1">
        <v>2058</v>
      </c>
      <c r="B48" s="1">
        <f t="shared" si="10"/>
        <v>393.6805584184761</v>
      </c>
      <c r="C48" s="9">
        <v>0</v>
      </c>
      <c r="D48" s="1">
        <f t="shared" si="1"/>
        <v>9.8420139604619035</v>
      </c>
      <c r="H48" s="1">
        <f t="shared" si="3"/>
        <v>0.48928005520695161</v>
      </c>
      <c r="I48" s="1">
        <f t="shared" si="9"/>
        <v>0.52842245962350776</v>
      </c>
      <c r="J48" s="1">
        <f t="shared" si="9"/>
        <v>0.57069625639338839</v>
      </c>
      <c r="K48" s="1">
        <f t="shared" si="9"/>
        <v>0.61635195690485955</v>
      </c>
      <c r="L48" s="1">
        <f t="shared" si="9"/>
        <v>0.6656601134572484</v>
      </c>
      <c r="M48" s="1">
        <f t="shared" si="9"/>
        <v>0.71891292253382832</v>
      </c>
      <c r="N48" s="1">
        <f t="shared" si="9"/>
        <v>0.77642595633653455</v>
      </c>
      <c r="O48" s="1">
        <f t="shared" si="9"/>
        <v>0.83854003284345735</v>
      </c>
      <c r="P48" s="1">
        <f t="shared" si="9"/>
        <v>0.90562323547093393</v>
      </c>
      <c r="Q48" s="1">
        <f t="shared" si="9"/>
        <v>0.97807309430860878</v>
      </c>
      <c r="R48" s="1">
        <f t="shared" si="9"/>
        <v>1.0563189418532977</v>
      </c>
      <c r="S48" s="1">
        <f t="shared" si="9"/>
        <v>1.1408244572015616</v>
      </c>
      <c r="T48" s="1">
        <f t="shared" si="9"/>
        <v>1.2320904137776865</v>
      </c>
      <c r="U48" s="1">
        <f t="shared" si="9"/>
        <v>1.3306576468799014</v>
      </c>
      <c r="V48" s="1">
        <f t="shared" si="9"/>
        <v>1.4371102586302935</v>
      </c>
      <c r="W48" s="1">
        <f t="shared" si="9"/>
        <v>1.5520790793207171</v>
      </c>
      <c r="X48" s="1">
        <f t="shared" si="9"/>
        <v>1.6762454056663745</v>
      </c>
      <c r="Y48" s="1">
        <f t="shared" si="8"/>
        <v>1.8103450381196844</v>
      </c>
      <c r="Z48" s="1">
        <f t="shared" si="8"/>
        <v>1.9551726411692596</v>
      </c>
      <c r="AA48" s="1">
        <f t="shared" si="8"/>
        <v>2.1115864524628005</v>
      </c>
      <c r="AB48" s="1">
        <f t="shared" si="8"/>
        <v>2.2805133686598245</v>
      </c>
      <c r="AC48" s="1">
        <f t="shared" si="8"/>
        <v>2.4629544381526105</v>
      </c>
      <c r="AD48" s="1">
        <f t="shared" si="8"/>
        <v>2.6599907932048197</v>
      </c>
      <c r="AE48" s="1">
        <f t="shared" si="8"/>
        <v>2.8727900566612052</v>
      </c>
      <c r="AF48" s="1">
        <f t="shared" si="8"/>
        <v>3.1026132611941013</v>
      </c>
      <c r="AG48" s="1">
        <f t="shared" si="8"/>
        <v>3.35082232208963</v>
      </c>
      <c r="AH48" s="1">
        <f t="shared" si="8"/>
        <v>3.6188881078568009</v>
      </c>
      <c r="AI48" s="1">
        <f t="shared" si="8"/>
        <v>3.9083991564853449</v>
      </c>
      <c r="AJ48" s="1">
        <f t="shared" si="8"/>
        <v>4.2210710890041732</v>
      </c>
      <c r="AK48" s="1">
        <f t="shared" si="8"/>
        <v>4.5587567761245067</v>
      </c>
      <c r="AL48" s="1">
        <f t="shared" si="8"/>
        <v>4.9234573182144672</v>
      </c>
    </row>
    <row r="49" spans="1:38" x14ac:dyDescent="0.45">
      <c r="A49" s="1">
        <v>2059</v>
      </c>
      <c r="B49" s="1">
        <f t="shared" si="10"/>
        <v>393.6805584184761</v>
      </c>
      <c r="C49" s="9">
        <v>0</v>
      </c>
      <c r="D49" s="1">
        <f t="shared" si="1"/>
        <v>9.8420139604619035</v>
      </c>
      <c r="H49" s="1">
        <f t="shared" si="3"/>
        <v>0.45303708815458482</v>
      </c>
      <c r="I49" s="1">
        <f t="shared" si="9"/>
        <v>0.48928005520695161</v>
      </c>
      <c r="J49" s="1">
        <f t="shared" si="9"/>
        <v>0.52842245962350776</v>
      </c>
      <c r="K49" s="1">
        <f t="shared" si="9"/>
        <v>0.57069625639338839</v>
      </c>
      <c r="L49" s="1">
        <f t="shared" si="9"/>
        <v>0.61635195690485955</v>
      </c>
      <c r="M49" s="1">
        <f t="shared" si="9"/>
        <v>0.6656601134572484</v>
      </c>
      <c r="N49" s="1">
        <f t="shared" si="9"/>
        <v>0.71891292253382832</v>
      </c>
      <c r="O49" s="1">
        <f t="shared" si="9"/>
        <v>0.77642595633653455</v>
      </c>
      <c r="P49" s="1">
        <f t="shared" si="9"/>
        <v>0.83854003284345735</v>
      </c>
      <c r="Q49" s="1">
        <f t="shared" si="9"/>
        <v>0.90562323547093393</v>
      </c>
      <c r="R49" s="1">
        <f t="shared" si="9"/>
        <v>0.97807309430860878</v>
      </c>
      <c r="S49" s="1">
        <f t="shared" si="9"/>
        <v>1.0563189418532977</v>
      </c>
      <c r="T49" s="1">
        <f t="shared" si="9"/>
        <v>1.1408244572015616</v>
      </c>
      <c r="U49" s="1">
        <f t="shared" si="9"/>
        <v>1.2320904137776865</v>
      </c>
      <c r="V49" s="1">
        <f t="shared" si="9"/>
        <v>1.3306576468799014</v>
      </c>
      <c r="W49" s="1">
        <f t="shared" si="9"/>
        <v>1.4371102586302935</v>
      </c>
      <c r="X49" s="1">
        <f t="shared" ref="X49:AL55" si="11">+IF($A49&lt;X$8,0,$D49/(1+$B$3)^($A49-X$8))</f>
        <v>1.5520790793207171</v>
      </c>
      <c r="Y49" s="1">
        <f t="shared" si="11"/>
        <v>1.6762454056663745</v>
      </c>
      <c r="Z49" s="1">
        <f t="shared" si="11"/>
        <v>1.8103450381196844</v>
      </c>
      <c r="AA49" s="1">
        <f t="shared" si="11"/>
        <v>1.9551726411692596</v>
      </c>
      <c r="AB49" s="1">
        <f t="shared" si="11"/>
        <v>2.1115864524628005</v>
      </c>
      <c r="AC49" s="1">
        <f t="shared" si="11"/>
        <v>2.2805133686598245</v>
      </c>
      <c r="AD49" s="1">
        <f t="shared" si="11"/>
        <v>2.4629544381526105</v>
      </c>
      <c r="AE49" s="1">
        <f t="shared" si="11"/>
        <v>2.6599907932048197</v>
      </c>
      <c r="AF49" s="1">
        <f t="shared" si="11"/>
        <v>2.8727900566612052</v>
      </c>
      <c r="AG49" s="1">
        <f t="shared" si="11"/>
        <v>3.1026132611941013</v>
      </c>
      <c r="AH49" s="1">
        <f t="shared" si="11"/>
        <v>3.35082232208963</v>
      </c>
      <c r="AI49" s="1">
        <f t="shared" si="11"/>
        <v>3.6188881078568009</v>
      </c>
      <c r="AJ49" s="1">
        <f t="shared" si="11"/>
        <v>3.9083991564853449</v>
      </c>
      <c r="AK49" s="1">
        <f t="shared" si="11"/>
        <v>4.2210710890041732</v>
      </c>
      <c r="AL49" s="1">
        <f t="shared" si="11"/>
        <v>4.5587567761245067</v>
      </c>
    </row>
    <row r="50" spans="1:38" x14ac:dyDescent="0.45">
      <c r="A50" s="1">
        <v>2060</v>
      </c>
      <c r="B50" s="1">
        <f t="shared" si="10"/>
        <v>393.6805584184761</v>
      </c>
      <c r="C50" s="9">
        <v>0</v>
      </c>
      <c r="D50" s="1">
        <f t="shared" si="1"/>
        <v>9.8420139604619035</v>
      </c>
      <c r="H50" s="1">
        <f t="shared" si="3"/>
        <v>0.41947878532831923</v>
      </c>
      <c r="I50" s="1">
        <f t="shared" ref="I50:X55" si="12">+IF($A50&lt;I$8,0,$D50/(1+$B$3)^($A50-I$8))</f>
        <v>0.45303708815458482</v>
      </c>
      <c r="J50" s="1">
        <f t="shared" si="12"/>
        <v>0.48928005520695161</v>
      </c>
      <c r="K50" s="1">
        <f t="shared" si="12"/>
        <v>0.52842245962350776</v>
      </c>
      <c r="L50" s="1">
        <f t="shared" si="12"/>
        <v>0.57069625639338839</v>
      </c>
      <c r="M50" s="1">
        <f t="shared" si="12"/>
        <v>0.61635195690485955</v>
      </c>
      <c r="N50" s="1">
        <f t="shared" si="12"/>
        <v>0.6656601134572484</v>
      </c>
      <c r="O50" s="1">
        <f t="shared" si="12"/>
        <v>0.71891292253382832</v>
      </c>
      <c r="P50" s="1">
        <f t="shared" si="12"/>
        <v>0.77642595633653455</v>
      </c>
      <c r="Q50" s="1">
        <f t="shared" si="12"/>
        <v>0.83854003284345735</v>
      </c>
      <c r="R50" s="1">
        <f t="shared" si="12"/>
        <v>0.90562323547093393</v>
      </c>
      <c r="S50" s="1">
        <f t="shared" si="12"/>
        <v>0.97807309430860878</v>
      </c>
      <c r="T50" s="1">
        <f t="shared" si="12"/>
        <v>1.0563189418532977</v>
      </c>
      <c r="U50" s="1">
        <f t="shared" si="12"/>
        <v>1.1408244572015616</v>
      </c>
      <c r="V50" s="1">
        <f t="shared" si="12"/>
        <v>1.2320904137776865</v>
      </c>
      <c r="W50" s="1">
        <f t="shared" si="12"/>
        <v>1.3306576468799014</v>
      </c>
      <c r="X50" s="1">
        <f t="shared" si="12"/>
        <v>1.4371102586302935</v>
      </c>
      <c r="Y50" s="1">
        <f t="shared" si="11"/>
        <v>1.5520790793207171</v>
      </c>
      <c r="Z50" s="1">
        <f t="shared" si="11"/>
        <v>1.6762454056663745</v>
      </c>
      <c r="AA50" s="1">
        <f t="shared" si="11"/>
        <v>1.8103450381196844</v>
      </c>
      <c r="AB50" s="1">
        <f t="shared" si="11"/>
        <v>1.9551726411692596</v>
      </c>
      <c r="AC50" s="1">
        <f t="shared" si="11"/>
        <v>2.1115864524628005</v>
      </c>
      <c r="AD50" s="1">
        <f t="shared" si="11"/>
        <v>2.2805133686598245</v>
      </c>
      <c r="AE50" s="1">
        <f t="shared" si="11"/>
        <v>2.4629544381526105</v>
      </c>
      <c r="AF50" s="1">
        <f t="shared" si="11"/>
        <v>2.6599907932048197</v>
      </c>
      <c r="AG50" s="1">
        <f t="shared" si="11"/>
        <v>2.8727900566612052</v>
      </c>
      <c r="AH50" s="1">
        <f t="shared" si="11"/>
        <v>3.1026132611941013</v>
      </c>
      <c r="AI50" s="1">
        <f t="shared" si="11"/>
        <v>3.35082232208963</v>
      </c>
      <c r="AJ50" s="1">
        <f t="shared" si="11"/>
        <v>3.6188881078568009</v>
      </c>
      <c r="AK50" s="1">
        <f t="shared" si="11"/>
        <v>3.9083991564853449</v>
      </c>
      <c r="AL50" s="1">
        <f t="shared" si="11"/>
        <v>4.2210710890041732</v>
      </c>
    </row>
    <row r="51" spans="1:38" x14ac:dyDescent="0.45">
      <c r="A51" s="1">
        <v>2061</v>
      </c>
      <c r="B51" s="1">
        <f t="shared" si="10"/>
        <v>393.6805584184761</v>
      </c>
      <c r="C51" s="9">
        <v>0</v>
      </c>
      <c r="D51" s="1">
        <f t="shared" si="1"/>
        <v>9.8420139604619035</v>
      </c>
      <c r="H51" s="1">
        <f t="shared" si="3"/>
        <v>0.38840628271140676</v>
      </c>
      <c r="I51" s="1">
        <f t="shared" si="12"/>
        <v>0.41947878532831923</v>
      </c>
      <c r="J51" s="1">
        <f t="shared" si="12"/>
        <v>0.45303708815458482</v>
      </c>
      <c r="K51" s="1">
        <f t="shared" si="12"/>
        <v>0.48928005520695161</v>
      </c>
      <c r="L51" s="1">
        <f t="shared" si="12"/>
        <v>0.52842245962350776</v>
      </c>
      <c r="M51" s="1">
        <f t="shared" si="12"/>
        <v>0.57069625639338839</v>
      </c>
      <c r="N51" s="1">
        <f t="shared" si="12"/>
        <v>0.61635195690485955</v>
      </c>
      <c r="O51" s="1">
        <f t="shared" si="12"/>
        <v>0.6656601134572484</v>
      </c>
      <c r="P51" s="1">
        <f t="shared" si="12"/>
        <v>0.71891292253382832</v>
      </c>
      <c r="Q51" s="1">
        <f t="shared" si="12"/>
        <v>0.77642595633653455</v>
      </c>
      <c r="R51" s="1">
        <f t="shared" si="12"/>
        <v>0.83854003284345735</v>
      </c>
      <c r="S51" s="1">
        <f t="shared" si="12"/>
        <v>0.90562323547093393</v>
      </c>
      <c r="T51" s="1">
        <f t="shared" si="12"/>
        <v>0.97807309430860878</v>
      </c>
      <c r="U51" s="1">
        <f t="shared" si="12"/>
        <v>1.0563189418532977</v>
      </c>
      <c r="V51" s="1">
        <f t="shared" si="12"/>
        <v>1.1408244572015616</v>
      </c>
      <c r="W51" s="1">
        <f t="shared" si="12"/>
        <v>1.2320904137776865</v>
      </c>
      <c r="X51" s="1">
        <f t="shared" si="12"/>
        <v>1.3306576468799014</v>
      </c>
      <c r="Y51" s="1">
        <f t="shared" si="11"/>
        <v>1.4371102586302935</v>
      </c>
      <c r="Z51" s="1">
        <f t="shared" si="11"/>
        <v>1.5520790793207171</v>
      </c>
      <c r="AA51" s="1">
        <f t="shared" si="11"/>
        <v>1.6762454056663745</v>
      </c>
      <c r="AB51" s="1">
        <f t="shared" si="11"/>
        <v>1.8103450381196844</v>
      </c>
      <c r="AC51" s="1">
        <f t="shared" si="11"/>
        <v>1.9551726411692596</v>
      </c>
      <c r="AD51" s="1">
        <f t="shared" si="11"/>
        <v>2.1115864524628005</v>
      </c>
      <c r="AE51" s="1">
        <f t="shared" si="11"/>
        <v>2.2805133686598245</v>
      </c>
      <c r="AF51" s="1">
        <f t="shared" si="11"/>
        <v>2.4629544381526105</v>
      </c>
      <c r="AG51" s="1">
        <f t="shared" si="11"/>
        <v>2.6599907932048197</v>
      </c>
      <c r="AH51" s="1">
        <f t="shared" si="11"/>
        <v>2.8727900566612052</v>
      </c>
      <c r="AI51" s="1">
        <f t="shared" si="11"/>
        <v>3.1026132611941013</v>
      </c>
      <c r="AJ51" s="1">
        <f t="shared" si="11"/>
        <v>3.35082232208963</v>
      </c>
      <c r="AK51" s="1">
        <f t="shared" si="11"/>
        <v>3.6188881078568009</v>
      </c>
      <c r="AL51" s="1">
        <f t="shared" si="11"/>
        <v>3.9083991564853449</v>
      </c>
    </row>
    <row r="52" spans="1:38" x14ac:dyDescent="0.45">
      <c r="A52" s="1">
        <v>2062</v>
      </c>
      <c r="B52" s="1">
        <f t="shared" si="10"/>
        <v>393.6805584184761</v>
      </c>
      <c r="C52" s="9">
        <v>0</v>
      </c>
      <c r="D52" s="1">
        <f t="shared" si="1"/>
        <v>9.8420139604619035</v>
      </c>
      <c r="H52" s="1">
        <f t="shared" si="3"/>
        <v>0.35963544695500627</v>
      </c>
      <c r="I52" s="1">
        <f t="shared" si="12"/>
        <v>0.38840628271140676</v>
      </c>
      <c r="J52" s="1">
        <f t="shared" si="12"/>
        <v>0.41947878532831923</v>
      </c>
      <c r="K52" s="1">
        <f t="shared" si="12"/>
        <v>0.45303708815458482</v>
      </c>
      <c r="L52" s="1">
        <f t="shared" si="12"/>
        <v>0.48928005520695161</v>
      </c>
      <c r="M52" s="1">
        <f t="shared" si="12"/>
        <v>0.52842245962350776</v>
      </c>
      <c r="N52" s="1">
        <f t="shared" si="12"/>
        <v>0.57069625639338839</v>
      </c>
      <c r="O52" s="1">
        <f t="shared" si="12"/>
        <v>0.61635195690485955</v>
      </c>
      <c r="P52" s="1">
        <f t="shared" si="12"/>
        <v>0.6656601134572484</v>
      </c>
      <c r="Q52" s="1">
        <f t="shared" si="12"/>
        <v>0.71891292253382832</v>
      </c>
      <c r="R52" s="1">
        <f t="shared" si="12"/>
        <v>0.77642595633653455</v>
      </c>
      <c r="S52" s="1">
        <f t="shared" si="12"/>
        <v>0.83854003284345735</v>
      </c>
      <c r="T52" s="1">
        <f t="shared" si="12"/>
        <v>0.90562323547093393</v>
      </c>
      <c r="U52" s="1">
        <f t="shared" si="12"/>
        <v>0.97807309430860878</v>
      </c>
      <c r="V52" s="1">
        <f t="shared" si="12"/>
        <v>1.0563189418532977</v>
      </c>
      <c r="W52" s="1">
        <f t="shared" si="12"/>
        <v>1.1408244572015616</v>
      </c>
      <c r="X52" s="1">
        <f t="shared" si="12"/>
        <v>1.2320904137776865</v>
      </c>
      <c r="Y52" s="1">
        <f t="shared" si="11"/>
        <v>1.3306576468799014</v>
      </c>
      <c r="Z52" s="1">
        <f t="shared" si="11"/>
        <v>1.4371102586302935</v>
      </c>
      <c r="AA52" s="1">
        <f t="shared" si="11"/>
        <v>1.5520790793207171</v>
      </c>
      <c r="AB52" s="1">
        <f t="shared" si="11"/>
        <v>1.6762454056663745</v>
      </c>
      <c r="AC52" s="1">
        <f t="shared" si="11"/>
        <v>1.8103450381196844</v>
      </c>
      <c r="AD52" s="1">
        <f t="shared" si="11"/>
        <v>1.9551726411692596</v>
      </c>
      <c r="AE52" s="1">
        <f t="shared" si="11"/>
        <v>2.1115864524628005</v>
      </c>
      <c r="AF52" s="1">
        <f t="shared" si="11"/>
        <v>2.2805133686598245</v>
      </c>
      <c r="AG52" s="1">
        <f t="shared" si="11"/>
        <v>2.4629544381526105</v>
      </c>
      <c r="AH52" s="1">
        <f t="shared" si="11"/>
        <v>2.6599907932048197</v>
      </c>
      <c r="AI52" s="1">
        <f t="shared" si="11"/>
        <v>2.8727900566612052</v>
      </c>
      <c r="AJ52" s="1">
        <f t="shared" si="11"/>
        <v>3.1026132611941013</v>
      </c>
      <c r="AK52" s="1">
        <f t="shared" si="11"/>
        <v>3.35082232208963</v>
      </c>
      <c r="AL52" s="1">
        <f t="shared" si="11"/>
        <v>3.6188881078568009</v>
      </c>
    </row>
    <row r="53" spans="1:38" x14ac:dyDescent="0.45">
      <c r="A53" s="1">
        <v>2063</v>
      </c>
      <c r="B53" s="1">
        <f t="shared" si="10"/>
        <v>393.6805584184761</v>
      </c>
      <c r="C53" s="9">
        <v>0</v>
      </c>
      <c r="D53" s="1">
        <f t="shared" si="1"/>
        <v>9.8420139604619035</v>
      </c>
      <c r="H53" s="1">
        <f t="shared" si="3"/>
        <v>0.33299578421759829</v>
      </c>
      <c r="I53" s="1">
        <f t="shared" si="12"/>
        <v>0.35963544695500627</v>
      </c>
      <c r="J53" s="1">
        <f t="shared" si="12"/>
        <v>0.38840628271140676</v>
      </c>
      <c r="K53" s="1">
        <f t="shared" si="12"/>
        <v>0.41947878532831923</v>
      </c>
      <c r="L53" s="1">
        <f t="shared" si="12"/>
        <v>0.45303708815458482</v>
      </c>
      <c r="M53" s="1">
        <f t="shared" si="12"/>
        <v>0.48928005520695161</v>
      </c>
      <c r="N53" s="1">
        <f t="shared" si="12"/>
        <v>0.52842245962350776</v>
      </c>
      <c r="O53" s="1">
        <f t="shared" si="12"/>
        <v>0.57069625639338839</v>
      </c>
      <c r="P53" s="1">
        <f t="shared" si="12"/>
        <v>0.61635195690485955</v>
      </c>
      <c r="Q53" s="1">
        <f t="shared" si="12"/>
        <v>0.6656601134572484</v>
      </c>
      <c r="R53" s="1">
        <f t="shared" si="12"/>
        <v>0.71891292253382832</v>
      </c>
      <c r="S53" s="1">
        <f t="shared" si="12"/>
        <v>0.77642595633653455</v>
      </c>
      <c r="T53" s="1">
        <f t="shared" si="12"/>
        <v>0.83854003284345735</v>
      </c>
      <c r="U53" s="1">
        <f t="shared" si="12"/>
        <v>0.90562323547093393</v>
      </c>
      <c r="V53" s="1">
        <f t="shared" si="12"/>
        <v>0.97807309430860878</v>
      </c>
      <c r="W53" s="1">
        <f t="shared" si="12"/>
        <v>1.0563189418532977</v>
      </c>
      <c r="X53" s="1">
        <f t="shared" si="12"/>
        <v>1.1408244572015616</v>
      </c>
      <c r="Y53" s="1">
        <f t="shared" si="11"/>
        <v>1.2320904137776865</v>
      </c>
      <c r="Z53" s="1">
        <f t="shared" si="11"/>
        <v>1.3306576468799014</v>
      </c>
      <c r="AA53" s="1">
        <f t="shared" si="11"/>
        <v>1.4371102586302935</v>
      </c>
      <c r="AB53" s="1">
        <f t="shared" si="11"/>
        <v>1.5520790793207171</v>
      </c>
      <c r="AC53" s="1">
        <f t="shared" si="11"/>
        <v>1.6762454056663745</v>
      </c>
      <c r="AD53" s="1">
        <f t="shared" si="11"/>
        <v>1.8103450381196844</v>
      </c>
      <c r="AE53" s="1">
        <f t="shared" si="11"/>
        <v>1.9551726411692596</v>
      </c>
      <c r="AF53" s="1">
        <f t="shared" si="11"/>
        <v>2.1115864524628005</v>
      </c>
      <c r="AG53" s="1">
        <f t="shared" si="11"/>
        <v>2.2805133686598245</v>
      </c>
      <c r="AH53" s="1">
        <f t="shared" si="11"/>
        <v>2.4629544381526105</v>
      </c>
      <c r="AI53" s="1">
        <f t="shared" si="11"/>
        <v>2.6599907932048197</v>
      </c>
      <c r="AJ53" s="1">
        <f t="shared" si="11"/>
        <v>2.8727900566612052</v>
      </c>
      <c r="AK53" s="1">
        <f t="shared" si="11"/>
        <v>3.1026132611941013</v>
      </c>
      <c r="AL53" s="1">
        <f t="shared" si="11"/>
        <v>3.35082232208963</v>
      </c>
    </row>
    <row r="54" spans="1:38" x14ac:dyDescent="0.45">
      <c r="A54" s="1">
        <v>2064</v>
      </c>
      <c r="B54" s="1">
        <f t="shared" si="10"/>
        <v>393.6805584184761</v>
      </c>
      <c r="C54" s="9">
        <v>0</v>
      </c>
      <c r="D54" s="1">
        <f t="shared" si="1"/>
        <v>9.8420139604619035</v>
      </c>
      <c r="H54" s="1">
        <f t="shared" si="3"/>
        <v>0.30832942983110956</v>
      </c>
      <c r="I54" s="1">
        <f t="shared" si="12"/>
        <v>0.33299578421759829</v>
      </c>
      <c r="J54" s="1">
        <f t="shared" si="12"/>
        <v>0.35963544695500627</v>
      </c>
      <c r="K54" s="1">
        <f t="shared" si="12"/>
        <v>0.38840628271140676</v>
      </c>
      <c r="L54" s="1">
        <f t="shared" si="12"/>
        <v>0.41947878532831923</v>
      </c>
      <c r="M54" s="1">
        <f t="shared" si="12"/>
        <v>0.45303708815458482</v>
      </c>
      <c r="N54" s="1">
        <f t="shared" si="12"/>
        <v>0.48928005520695161</v>
      </c>
      <c r="O54" s="1">
        <f t="shared" si="12"/>
        <v>0.52842245962350776</v>
      </c>
      <c r="P54" s="1">
        <f t="shared" si="12"/>
        <v>0.57069625639338839</v>
      </c>
      <c r="Q54" s="1">
        <f t="shared" si="12"/>
        <v>0.61635195690485955</v>
      </c>
      <c r="R54" s="1">
        <f t="shared" si="12"/>
        <v>0.6656601134572484</v>
      </c>
      <c r="S54" s="1">
        <f t="shared" si="12"/>
        <v>0.71891292253382832</v>
      </c>
      <c r="T54" s="1">
        <f t="shared" si="12"/>
        <v>0.77642595633653455</v>
      </c>
      <c r="U54" s="1">
        <f t="shared" si="12"/>
        <v>0.83854003284345735</v>
      </c>
      <c r="V54" s="1">
        <f t="shared" si="12"/>
        <v>0.90562323547093393</v>
      </c>
      <c r="W54" s="1">
        <f t="shared" si="12"/>
        <v>0.97807309430860878</v>
      </c>
      <c r="X54" s="1">
        <f t="shared" si="12"/>
        <v>1.0563189418532977</v>
      </c>
      <c r="Y54" s="1">
        <f t="shared" si="11"/>
        <v>1.1408244572015616</v>
      </c>
      <c r="Z54" s="1">
        <f t="shared" si="11"/>
        <v>1.2320904137776865</v>
      </c>
      <c r="AA54" s="1">
        <f t="shared" si="11"/>
        <v>1.3306576468799014</v>
      </c>
      <c r="AB54" s="1">
        <f t="shared" si="11"/>
        <v>1.4371102586302935</v>
      </c>
      <c r="AC54" s="1">
        <f t="shared" si="11"/>
        <v>1.5520790793207171</v>
      </c>
      <c r="AD54" s="1">
        <f t="shared" si="11"/>
        <v>1.6762454056663745</v>
      </c>
      <c r="AE54" s="1">
        <f t="shared" si="11"/>
        <v>1.8103450381196844</v>
      </c>
      <c r="AF54" s="1">
        <f t="shared" si="11"/>
        <v>1.9551726411692596</v>
      </c>
      <c r="AG54" s="1">
        <f t="shared" si="11"/>
        <v>2.1115864524628005</v>
      </c>
      <c r="AH54" s="1">
        <f t="shared" si="11"/>
        <v>2.2805133686598245</v>
      </c>
      <c r="AI54" s="1">
        <f t="shared" si="11"/>
        <v>2.4629544381526105</v>
      </c>
      <c r="AJ54" s="1">
        <f t="shared" si="11"/>
        <v>2.6599907932048197</v>
      </c>
      <c r="AK54" s="1">
        <f t="shared" si="11"/>
        <v>2.8727900566612052</v>
      </c>
      <c r="AL54" s="1">
        <f t="shared" si="11"/>
        <v>3.1026132611941013</v>
      </c>
    </row>
    <row r="55" spans="1:38" x14ac:dyDescent="0.45">
      <c r="A55" s="1">
        <v>2065</v>
      </c>
      <c r="B55" s="1">
        <f t="shared" si="10"/>
        <v>393.6805584184761</v>
      </c>
      <c r="C55" s="9">
        <v>0</v>
      </c>
      <c r="D55" s="1">
        <f t="shared" si="1"/>
        <v>9.8420139604619035</v>
      </c>
      <c r="H55" s="1">
        <f t="shared" si="3"/>
        <v>0.28549021280658288</v>
      </c>
      <c r="I55" s="1">
        <f t="shared" si="12"/>
        <v>0.30832942983110956</v>
      </c>
      <c r="J55" s="1">
        <f t="shared" si="12"/>
        <v>0.33299578421759829</v>
      </c>
      <c r="K55" s="1">
        <f t="shared" si="12"/>
        <v>0.35963544695500627</v>
      </c>
      <c r="L55" s="1">
        <f t="shared" si="12"/>
        <v>0.38840628271140676</v>
      </c>
      <c r="M55" s="1">
        <f t="shared" si="12"/>
        <v>0.41947878532831923</v>
      </c>
      <c r="N55" s="1">
        <f t="shared" si="12"/>
        <v>0.45303708815458482</v>
      </c>
      <c r="O55" s="1">
        <f t="shared" si="12"/>
        <v>0.48928005520695161</v>
      </c>
      <c r="P55" s="1">
        <f t="shared" si="12"/>
        <v>0.52842245962350776</v>
      </c>
      <c r="Q55" s="1">
        <f t="shared" si="12"/>
        <v>0.57069625639338839</v>
      </c>
      <c r="R55" s="1">
        <f t="shared" si="12"/>
        <v>0.61635195690485955</v>
      </c>
      <c r="S55" s="1">
        <f t="shared" si="12"/>
        <v>0.6656601134572484</v>
      </c>
      <c r="T55" s="1">
        <f t="shared" si="12"/>
        <v>0.71891292253382832</v>
      </c>
      <c r="U55" s="1">
        <f t="shared" si="12"/>
        <v>0.77642595633653455</v>
      </c>
      <c r="V55" s="1">
        <f t="shared" si="12"/>
        <v>0.83854003284345735</v>
      </c>
      <c r="W55" s="1">
        <f t="shared" si="12"/>
        <v>0.90562323547093393</v>
      </c>
      <c r="X55" s="1">
        <f t="shared" si="12"/>
        <v>0.97807309430860878</v>
      </c>
      <c r="Y55" s="1">
        <f t="shared" si="11"/>
        <v>1.0563189418532977</v>
      </c>
      <c r="Z55" s="1">
        <f t="shared" si="11"/>
        <v>1.1408244572015616</v>
      </c>
      <c r="AA55" s="1">
        <f t="shared" si="11"/>
        <v>1.2320904137776865</v>
      </c>
      <c r="AB55" s="1">
        <f t="shared" si="11"/>
        <v>1.3306576468799014</v>
      </c>
      <c r="AC55" s="1">
        <f t="shared" si="11"/>
        <v>1.4371102586302935</v>
      </c>
      <c r="AD55" s="1">
        <f t="shared" si="11"/>
        <v>1.5520790793207171</v>
      </c>
      <c r="AE55" s="1">
        <f t="shared" si="11"/>
        <v>1.6762454056663745</v>
      </c>
      <c r="AF55" s="1">
        <f t="shared" si="11"/>
        <v>1.8103450381196844</v>
      </c>
      <c r="AG55" s="1">
        <f t="shared" si="11"/>
        <v>1.9551726411692596</v>
      </c>
      <c r="AH55" s="1">
        <f t="shared" si="11"/>
        <v>2.1115864524628005</v>
      </c>
      <c r="AI55" s="1">
        <f t="shared" si="11"/>
        <v>2.2805133686598245</v>
      </c>
      <c r="AJ55" s="1">
        <f t="shared" si="11"/>
        <v>2.4629544381526105</v>
      </c>
      <c r="AK55" s="1">
        <f t="shared" si="11"/>
        <v>2.6599907932048197</v>
      </c>
      <c r="AL55" s="1">
        <f t="shared" si="11"/>
        <v>2.8727900566612052</v>
      </c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Battery cost function - central</vt:lpstr>
      <vt:lpstr>Battery cost function - low</vt:lpstr>
      <vt:lpstr>Battery cost function - high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Stephenson</dc:creator>
  <cp:lastModifiedBy>John Stephenson</cp:lastModifiedBy>
  <dcterms:created xsi:type="dcterms:W3CDTF">2020-02-26T01:48:14Z</dcterms:created>
  <dcterms:modified xsi:type="dcterms:W3CDTF">2020-02-26T02:27:42Z</dcterms:modified>
</cp:coreProperties>
</file>