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t\Dropbox (Sense.)\2018-19 EA TPM CBA (Shared)\Step 3\AoB model\Output\Demand\"/>
    </mc:Choice>
  </mc:AlternateContent>
  <xr:revisionPtr revIDLastSave="0" documentId="13_ncr:1_{E1013211-6356-4D50-BA4E-4D373AEDE331}" xr6:coauthVersionLast="43" xr6:coauthVersionMax="43" xr10:uidLastSave="{00000000-0000-0000-0000-000000000000}"/>
  <bookViews>
    <workbookView xWindow="57480" yWindow="-120" windowWidth="29040" windowHeight="15840" xr2:uid="{00000000-000D-0000-FFFF-FFFF00000000}"/>
  </bookViews>
  <sheets>
    <sheet name="tp_revenue" sheetId="1" r:id="rId1"/>
    <sheet name="accnt_ao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7" i="1"/>
  <c r="S4" i="1"/>
  <c r="S5" i="1"/>
  <c r="S6" i="1"/>
  <c r="V6" i="1"/>
  <c r="S14" i="1" l="1"/>
  <c r="S13" i="1"/>
  <c r="S11" i="1"/>
  <c r="S10" i="1"/>
  <c r="S9" i="1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V13" i="1" s="1"/>
  <c r="AN16" i="2"/>
  <c r="V7" i="1" s="1"/>
  <c r="U7" i="1" s="1"/>
  <c r="S15" i="1" l="1"/>
  <c r="S12" i="1"/>
  <c r="U13" i="1"/>
  <c r="AC14" i="1"/>
  <c r="AB14" i="1" s="1"/>
  <c r="O18" i="1"/>
  <c r="Z5" i="1" l="1"/>
  <c r="Z6" i="1"/>
  <c r="Z7" i="1"/>
  <c r="Z8" i="1"/>
  <c r="Z9" i="1"/>
  <c r="Z4" i="1"/>
  <c r="Z11" i="1"/>
  <c r="Z12" i="1"/>
  <c r="Z14" i="1"/>
  <c r="Z15" i="1"/>
  <c r="U14" i="1"/>
  <c r="U9" i="1"/>
  <c r="V9" i="1" s="1"/>
  <c r="U8" i="1"/>
  <c r="V5" i="1"/>
  <c r="U4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18" i="1"/>
  <c r="AB6" i="1" l="1"/>
  <c r="AA15" i="1"/>
  <c r="AB8" i="1"/>
  <c r="AC6" i="1"/>
  <c r="AC5" i="1"/>
  <c r="AB4" i="1"/>
  <c r="AB15" i="1"/>
  <c r="AB11" i="1"/>
  <c r="AA14" i="1"/>
  <c r="V11" i="1"/>
  <c r="T14" i="1"/>
  <c r="AC12" i="1"/>
  <c r="AA12" i="1"/>
  <c r="U12" i="1"/>
  <c r="T13" i="1"/>
  <c r="U10" i="1"/>
  <c r="T10" i="1"/>
  <c r="AA11" i="1"/>
  <c r="AC7" i="1"/>
  <c r="AB7" i="1" s="1"/>
  <c r="AB9" i="1" s="1"/>
  <c r="AC9" i="1" s="1"/>
  <c r="T11" i="1"/>
  <c r="U6" i="1"/>
  <c r="Z16" i="1" l="1"/>
  <c r="T15" i="1"/>
  <c r="Z13" i="1"/>
  <c r="T12" i="1"/>
  <c r="V12" i="1"/>
  <c r="U15" i="1"/>
  <c r="V15" i="1" s="1"/>
  <c r="AB16" i="1" l="1"/>
  <c r="AC16" i="1" s="1"/>
  <c r="AB13" i="1"/>
  <c r="AC13" i="1"/>
  <c r="AA13" i="1"/>
  <c r="AA16" i="1"/>
</calcChain>
</file>

<file path=xl/sharedStrings.xml><?xml version="1.0" encoding="utf-8"?>
<sst xmlns="http://schemas.openxmlformats.org/spreadsheetml/2006/main" count="91" uniqueCount="62">
  <si>
    <t>p_yr</t>
  </si>
  <si>
    <t>m_yr</t>
  </si>
  <si>
    <t>ac_ic</t>
  </si>
  <si>
    <t>dc_ic</t>
  </si>
  <si>
    <t>ic_g</t>
  </si>
  <si>
    <t>dc_g</t>
  </si>
  <si>
    <t>totrev</t>
  </si>
  <si>
    <t>totrev_g</t>
  </si>
  <si>
    <t>resid_rev</t>
  </si>
  <si>
    <t>aob_rev</t>
  </si>
  <si>
    <t>base_capex</t>
  </si>
  <si>
    <t>major_capex</t>
  </si>
  <si>
    <t>AC</t>
  </si>
  <si>
    <t>DC</t>
  </si>
  <si>
    <t>AoB</t>
  </si>
  <si>
    <t>Residual</t>
  </si>
  <si>
    <t>Total</t>
  </si>
  <si>
    <t>Proposal</t>
  </si>
  <si>
    <t>Status quo</t>
  </si>
  <si>
    <t>Value</t>
  </si>
  <si>
    <t>Growth</t>
  </si>
  <si>
    <t>resid_g</t>
  </si>
  <si>
    <t>aob_g</t>
  </si>
  <si>
    <t>Load share</t>
  </si>
  <si>
    <t>Generation share</t>
  </si>
  <si>
    <t>MDN1</t>
  </si>
  <si>
    <t>OTA1</t>
  </si>
  <si>
    <t>HLY1</t>
  </si>
  <si>
    <t>TRK1</t>
  </si>
  <si>
    <t>WKM1</t>
  </si>
  <si>
    <t>RDF1</t>
  </si>
  <si>
    <t>SFD1</t>
  </si>
  <si>
    <t>BPE1</t>
  </si>
  <si>
    <t>HAY1</t>
  </si>
  <si>
    <t>KIK1</t>
  </si>
  <si>
    <t>ISL1</t>
  </si>
  <si>
    <t>BEN1</t>
  </si>
  <si>
    <t>ROX1</t>
  </si>
  <si>
    <t>TWI1</t>
  </si>
  <si>
    <t>OTA2</t>
  </si>
  <si>
    <t>HLY2</t>
  </si>
  <si>
    <t>TRK2</t>
  </si>
  <si>
    <t>RDF2</t>
  </si>
  <si>
    <t>SFD2</t>
  </si>
  <si>
    <t>BPE2</t>
  </si>
  <si>
    <t>ISL2</t>
  </si>
  <si>
    <t>TWI2</t>
  </si>
  <si>
    <t>MDN0</t>
  </si>
  <si>
    <t>OTA0</t>
  </si>
  <si>
    <t>HLY0</t>
  </si>
  <si>
    <t>TRK0</t>
  </si>
  <si>
    <t>WKM0</t>
  </si>
  <si>
    <t>RDF0</t>
  </si>
  <si>
    <t>SFD0</t>
  </si>
  <si>
    <t>BPE0</t>
  </si>
  <si>
    <t>HAY0</t>
  </si>
  <si>
    <t>KIK0</t>
  </si>
  <si>
    <t>ISL0</t>
  </si>
  <si>
    <t>BEN0</t>
  </si>
  <si>
    <t>ROX0</t>
  </si>
  <si>
    <t>TWI0</t>
  </si>
  <si>
    <t>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</si>
</sst>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3" fontId="18" fillId="0" borderId="0" xfId="0" applyNumberFormat="1" applyFont="1"/>
    <xf numFmtId="164" fontId="18" fillId="0" borderId="0" xfId="1" applyNumberFormat="1" applyFont="1"/>
    <xf numFmtId="9" fontId="18" fillId="0" borderId="0" xfId="1" applyFont="1"/>
    <xf numFmtId="164" fontId="18" fillId="0" borderId="0" xfId="0" applyNumberFormat="1" applyFont="1"/>
    <xf numFmtId="9" fontId="18" fillId="0" borderId="0" xfId="0" applyNumberFormat="1" applyFont="1"/>
    <xf numFmtId="0" fontId="18" fillId="0" borderId="11" xfId="0" applyFont="1" applyBorder="1"/>
    <xf numFmtId="0" fontId="19" fillId="0" borderId="11" xfId="0" applyFont="1" applyBorder="1"/>
    <xf numFmtId="0" fontId="18" fillId="0" borderId="12" xfId="0" applyFont="1" applyBorder="1"/>
    <xf numFmtId="0" fontId="18" fillId="0" borderId="10" xfId="0" applyFont="1" applyBorder="1"/>
    <xf numFmtId="3" fontId="18" fillId="0" borderId="12" xfId="0" applyNumberFormat="1" applyFont="1" applyBorder="1"/>
    <xf numFmtId="164" fontId="18" fillId="0" borderId="12" xfId="1" applyNumberFormat="1" applyFont="1" applyBorder="1"/>
    <xf numFmtId="9" fontId="18" fillId="0" borderId="12" xfId="1" applyFont="1" applyBorder="1"/>
    <xf numFmtId="0" fontId="20" fillId="0" borderId="0" xfId="0" applyFont="1"/>
    <xf numFmtId="3" fontId="20" fillId="0" borderId="0" xfId="0" applyNumberFormat="1" applyFont="1"/>
    <xf numFmtId="164" fontId="20" fillId="0" borderId="0" xfId="1" applyNumberFormat="1" applyFont="1"/>
    <xf numFmtId="9" fontId="20" fillId="0" borderId="0" xfId="1" applyFont="1"/>
    <xf numFmtId="164" fontId="20" fillId="0" borderId="0" xfId="0" applyNumberFormat="1" applyFont="1"/>
    <xf numFmtId="9" fontId="20" fillId="0" borderId="0" xfId="0" applyNumberFormat="1" applyFont="1"/>
    <xf numFmtId="0" fontId="19" fillId="0" borderId="10" xfId="0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2"/>
  <sheetViews>
    <sheetView tabSelected="1" topLeftCell="I1" workbookViewId="0">
      <selection activeCell="AB16" sqref="AB16"/>
    </sheetView>
  </sheetViews>
  <sheetFormatPr defaultRowHeight="11.7"/>
  <cols>
    <col min="1" max="3" width="8.89453125" style="14" bestFit="1" customWidth="1"/>
    <col min="4" max="5" width="11" style="14" bestFit="1" customWidth="1"/>
    <col min="6" max="7" width="8.89453125" style="14" bestFit="1" customWidth="1"/>
    <col min="8" max="8" width="11" style="14" bestFit="1" customWidth="1"/>
    <col min="9" max="9" width="8.89453125" style="14" bestFit="1" customWidth="1"/>
    <col min="10" max="12" width="11" style="14" bestFit="1" customWidth="1"/>
    <col min="13" max="15" width="8.89453125" style="14" bestFit="1" customWidth="1"/>
    <col min="16" max="16" width="8.83984375" style="14"/>
    <col min="17" max="17" width="10.3125" style="14" bestFit="1" customWidth="1"/>
    <col min="18" max="18" width="8.83984375" style="14"/>
    <col min="19" max="19" width="12.05078125" style="14" bestFit="1" customWidth="1"/>
    <col min="20" max="20" width="8.89453125" style="14" bestFit="1" customWidth="1"/>
    <col min="21" max="21" width="11.20703125" style="14" bestFit="1" customWidth="1"/>
    <col min="22" max="22" width="10.20703125" style="14" bestFit="1" customWidth="1"/>
    <col min="23" max="23" width="8.83984375" style="14"/>
    <col min="24" max="24" width="9.15625" style="1"/>
    <col min="25" max="25" width="11" style="1" bestFit="1" customWidth="1"/>
    <col min="26" max="27" width="9.20703125" style="1" bestFit="1" customWidth="1"/>
    <col min="28" max="28" width="10.3125" style="1" bestFit="1" customWidth="1"/>
    <col min="29" max="29" width="15.89453125" style="1" bestFit="1" customWidth="1"/>
    <col min="30" max="16384" width="8.83984375" style="14"/>
  </cols>
  <sheetData>
    <row r="1" spans="1:29"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21</v>
      </c>
      <c r="O1" s="14" t="s">
        <v>22</v>
      </c>
    </row>
    <row r="2" spans="1:29">
      <c r="A2" s="14">
        <v>0</v>
      </c>
      <c r="B2" s="14">
        <v>2010</v>
      </c>
      <c r="C2" s="14">
        <v>2008</v>
      </c>
      <c r="J2" s="14">
        <v>0</v>
      </c>
      <c r="K2" s="14">
        <v>0</v>
      </c>
      <c r="L2" s="14">
        <v>0</v>
      </c>
      <c r="M2" s="14">
        <v>0</v>
      </c>
      <c r="S2" s="14" t="s">
        <v>19</v>
      </c>
      <c r="T2" s="14" t="s">
        <v>20</v>
      </c>
      <c r="U2" s="14" t="s">
        <v>23</v>
      </c>
      <c r="V2" s="14" t="s">
        <v>24</v>
      </c>
      <c r="X2" s="7"/>
      <c r="Y2" s="8" t="s">
        <v>61</v>
      </c>
      <c r="Z2" s="8" t="s">
        <v>19</v>
      </c>
      <c r="AA2" s="8" t="s">
        <v>20</v>
      </c>
      <c r="AB2" s="8" t="s">
        <v>23</v>
      </c>
      <c r="AC2" s="8" t="s">
        <v>24</v>
      </c>
    </row>
    <row r="3" spans="1:29">
      <c r="A3" s="14">
        <v>1</v>
      </c>
      <c r="B3" s="14">
        <v>2011</v>
      </c>
      <c r="C3" s="14">
        <v>2009</v>
      </c>
      <c r="D3" s="14">
        <v>492627703.10000002</v>
      </c>
      <c r="E3" s="14">
        <v>100822072.59999999</v>
      </c>
      <c r="H3" s="14">
        <v>593449775.70000005</v>
      </c>
      <c r="J3" s="14">
        <v>0</v>
      </c>
      <c r="K3" s="14">
        <v>0</v>
      </c>
      <c r="M3" s="14">
        <v>0</v>
      </c>
      <c r="Q3" s="14">
        <v>2022</v>
      </c>
      <c r="X3" s="10"/>
      <c r="Y3" s="20">
        <v>2022</v>
      </c>
      <c r="Z3" s="20"/>
      <c r="AA3" s="20"/>
      <c r="AB3" s="20"/>
      <c r="AC3" s="20"/>
    </row>
    <row r="4" spans="1:29">
      <c r="A4" s="14">
        <v>2</v>
      </c>
      <c r="B4" s="14">
        <v>2012</v>
      </c>
      <c r="C4" s="14">
        <v>2010</v>
      </c>
      <c r="D4" s="14">
        <v>492881211.60000002</v>
      </c>
      <c r="E4" s="14">
        <v>96816094.109999999</v>
      </c>
      <c r="F4" s="14">
        <v>1.0005146039999999</v>
      </c>
      <c r="G4" s="14">
        <v>0.96026685099999998</v>
      </c>
      <c r="H4" s="14">
        <v>589697305.70000005</v>
      </c>
      <c r="I4" s="14">
        <v>0.99367685299999997</v>
      </c>
      <c r="J4" s="14">
        <v>0</v>
      </c>
      <c r="K4" s="14">
        <v>0</v>
      </c>
      <c r="L4" s="14">
        <v>17920018.785</v>
      </c>
      <c r="M4" s="14">
        <v>0</v>
      </c>
      <c r="Q4" s="14" t="s">
        <v>18</v>
      </c>
      <c r="R4" s="14" t="s">
        <v>12</v>
      </c>
      <c r="S4" s="15">
        <f>+D16</f>
        <v>619599085.39999998</v>
      </c>
      <c r="T4" s="16"/>
      <c r="U4" s="17">
        <f>+S4/S4</f>
        <v>1</v>
      </c>
      <c r="V4" s="17"/>
      <c r="X4" s="1" t="s">
        <v>18</v>
      </c>
      <c r="Y4" s="1" t="s">
        <v>12</v>
      </c>
      <c r="Z4" s="2">
        <f t="shared" ref="Z4:Z9" si="0">+S4/1000000</f>
        <v>619.59908539999992</v>
      </c>
      <c r="AA4" s="3"/>
      <c r="AB4" s="4">
        <f>+Z4/Z4</f>
        <v>1</v>
      </c>
      <c r="AC4" s="4"/>
    </row>
    <row r="5" spans="1:29">
      <c r="A5" s="14">
        <v>3</v>
      </c>
      <c r="B5" s="14">
        <v>2013</v>
      </c>
      <c r="C5" s="14">
        <v>2011</v>
      </c>
      <c r="D5" s="14">
        <v>500805092.19999999</v>
      </c>
      <c r="E5" s="14">
        <v>115098140.90000001</v>
      </c>
      <c r="F5" s="14">
        <v>1.0160766539999999</v>
      </c>
      <c r="G5" s="14">
        <v>1.1888327240000001</v>
      </c>
      <c r="H5" s="14">
        <v>615903233.10000002</v>
      </c>
      <c r="I5" s="14">
        <v>1.044439626</v>
      </c>
      <c r="J5" s="14">
        <v>0</v>
      </c>
      <c r="K5" s="14">
        <v>0</v>
      </c>
      <c r="L5" s="14">
        <v>47690792.685000002</v>
      </c>
      <c r="M5" s="14">
        <v>0</v>
      </c>
      <c r="R5" s="14" t="s">
        <v>13</v>
      </c>
      <c r="S5" s="15">
        <f>+E16</f>
        <v>96271373.370000005</v>
      </c>
      <c r="T5" s="16"/>
      <c r="U5" s="17"/>
      <c r="V5" s="17">
        <f>+S5/S5</f>
        <v>1</v>
      </c>
      <c r="Y5" s="1" t="s">
        <v>13</v>
      </c>
      <c r="Z5" s="2">
        <f t="shared" si="0"/>
        <v>96.271373370000006</v>
      </c>
      <c r="AA5" s="3"/>
      <c r="AB5" s="4"/>
      <c r="AC5" s="4">
        <f>+Z5/Z5</f>
        <v>1</v>
      </c>
    </row>
    <row r="6" spans="1:29">
      <c r="A6" s="14">
        <v>4</v>
      </c>
      <c r="B6" s="14">
        <v>2014</v>
      </c>
      <c r="C6" s="14">
        <v>2012</v>
      </c>
      <c r="D6" s="14">
        <v>561302926.29999995</v>
      </c>
      <c r="E6" s="14">
        <v>140234983.30000001</v>
      </c>
      <c r="F6" s="14">
        <v>1.120801156</v>
      </c>
      <c r="G6" s="14">
        <v>1.2183948600000001</v>
      </c>
      <c r="H6" s="14">
        <v>701537909.5</v>
      </c>
      <c r="I6" s="14">
        <v>1.139039173</v>
      </c>
      <c r="J6" s="14">
        <v>0</v>
      </c>
      <c r="K6" s="14">
        <v>0</v>
      </c>
      <c r="L6" s="14">
        <v>108429838.05499899</v>
      </c>
      <c r="M6" s="14">
        <v>0</v>
      </c>
      <c r="R6" s="14" t="s">
        <v>16</v>
      </c>
      <c r="S6" s="15">
        <f>+S5+S4</f>
        <v>715870458.76999998</v>
      </c>
      <c r="T6" s="18"/>
      <c r="U6" s="17">
        <f>+S4/S6</f>
        <v>0.86551844374831122</v>
      </c>
      <c r="V6" s="17">
        <f>+S5/S6</f>
        <v>0.13448155625168878</v>
      </c>
      <c r="Y6" s="1" t="s">
        <v>16</v>
      </c>
      <c r="Z6" s="2">
        <f t="shared" si="0"/>
        <v>715.87045877000003</v>
      </c>
      <c r="AA6" s="5"/>
      <c r="AB6" s="4">
        <f>+Z4/Z6</f>
        <v>0.86551844374831111</v>
      </c>
      <c r="AC6" s="4">
        <f>+Z5/Z6</f>
        <v>0.13448155625168878</v>
      </c>
    </row>
    <row r="7" spans="1:29">
      <c r="A7" s="14">
        <v>5</v>
      </c>
      <c r="B7" s="14">
        <v>2015</v>
      </c>
      <c r="C7" s="14">
        <v>2013</v>
      </c>
      <c r="D7" s="14">
        <v>623284214.60000002</v>
      </c>
      <c r="E7" s="14">
        <v>159282074.5</v>
      </c>
      <c r="F7" s="14">
        <v>1.110423954</v>
      </c>
      <c r="G7" s="14">
        <v>1.13582268</v>
      </c>
      <c r="H7" s="14">
        <v>782566289.10000002</v>
      </c>
      <c r="I7" s="14">
        <v>1.1155010700000001</v>
      </c>
      <c r="J7" s="14">
        <v>0</v>
      </c>
      <c r="K7" s="14">
        <v>0</v>
      </c>
      <c r="L7" s="14">
        <v>108105275.075</v>
      </c>
      <c r="M7" s="14">
        <v>0</v>
      </c>
      <c r="Q7" s="14" t="s">
        <v>17</v>
      </c>
      <c r="R7" s="14" t="s">
        <v>14</v>
      </c>
      <c r="S7" s="14">
        <f>+K16</f>
        <v>195217874.11476001</v>
      </c>
      <c r="T7" s="16"/>
      <c r="U7" s="19">
        <f>1-V7</f>
        <v>0.6092444713907561</v>
      </c>
      <c r="V7" s="17">
        <f>+accnt_aob!AN16</f>
        <v>0.39075552860924384</v>
      </c>
      <c r="X7" s="1" t="s">
        <v>17</v>
      </c>
      <c r="Y7" s="1" t="s">
        <v>14</v>
      </c>
      <c r="Z7" s="2">
        <f t="shared" si="0"/>
        <v>195.21787411476001</v>
      </c>
      <c r="AA7" s="3"/>
      <c r="AB7" s="6">
        <f>1-AC7</f>
        <v>0.64093588055913142</v>
      </c>
      <c r="AC7" s="4">
        <f>+accnt_aob!AN17</f>
        <v>0.35906411944086863</v>
      </c>
    </row>
    <row r="8" spans="1:29">
      <c r="A8" s="14">
        <v>6</v>
      </c>
      <c r="B8" s="14">
        <v>2016</v>
      </c>
      <c r="C8" s="14">
        <v>2014</v>
      </c>
      <c r="D8" s="14">
        <v>674997128.20000005</v>
      </c>
      <c r="E8" s="14">
        <v>171558520.5</v>
      </c>
      <c r="F8" s="14">
        <v>1.0829684309999901</v>
      </c>
      <c r="G8" s="14">
        <v>1.07707362</v>
      </c>
      <c r="H8" s="14">
        <v>846555648.79999995</v>
      </c>
      <c r="I8" s="14">
        <v>1.0817686129999999</v>
      </c>
      <c r="J8" s="14">
        <v>0</v>
      </c>
      <c r="K8" s="14">
        <v>0</v>
      </c>
      <c r="L8" s="14">
        <v>95117674.154999897</v>
      </c>
      <c r="M8" s="14">
        <v>0</v>
      </c>
      <c r="R8" s="14" t="s">
        <v>15</v>
      </c>
      <c r="S8" s="14">
        <f>+J16</f>
        <v>520652584.68523902</v>
      </c>
      <c r="T8" s="18"/>
      <c r="U8" s="17">
        <f>+S8/S8</f>
        <v>1</v>
      </c>
      <c r="Y8" s="1" t="s">
        <v>15</v>
      </c>
      <c r="Z8" s="2">
        <f t="shared" si="0"/>
        <v>520.65258468523905</v>
      </c>
      <c r="AA8" s="5"/>
      <c r="AB8" s="4">
        <f>+Z8/Z8</f>
        <v>1</v>
      </c>
    </row>
    <row r="9" spans="1:29">
      <c r="A9" s="14">
        <v>7</v>
      </c>
      <c r="B9" s="14">
        <v>2017</v>
      </c>
      <c r="C9" s="14">
        <v>2015</v>
      </c>
      <c r="D9" s="14">
        <v>706255554.10000002</v>
      </c>
      <c r="E9" s="14">
        <v>159866979</v>
      </c>
      <c r="F9" s="14">
        <v>1.0463089759999999</v>
      </c>
      <c r="G9" s="14">
        <v>0.93185099999999998</v>
      </c>
      <c r="H9" s="14">
        <v>866122533.10000002</v>
      </c>
      <c r="I9" s="14">
        <v>1.023113524</v>
      </c>
      <c r="J9" s="14">
        <v>0</v>
      </c>
      <c r="K9" s="14">
        <v>0</v>
      </c>
      <c r="L9" s="14">
        <v>53894666.740000099</v>
      </c>
      <c r="M9" s="14">
        <v>0</v>
      </c>
      <c r="R9" s="14" t="s">
        <v>16</v>
      </c>
      <c r="S9" s="14">
        <f>+S8+S7</f>
        <v>715870458.799999</v>
      </c>
      <c r="T9" s="16"/>
      <c r="U9" s="17">
        <f>+(S8+U7*S7)/S9</f>
        <v>0.89344096734825906</v>
      </c>
      <c r="V9" s="17">
        <f>1-U9</f>
        <v>0.10655903265174094</v>
      </c>
      <c r="Y9" s="1" t="s">
        <v>16</v>
      </c>
      <c r="Z9" s="2">
        <f t="shared" si="0"/>
        <v>715.87045879999903</v>
      </c>
      <c r="AA9" s="3"/>
      <c r="AB9" s="4">
        <f>+(Z8+AB7*Z7)/Z9</f>
        <v>0.90208321462847507</v>
      </c>
      <c r="AC9" s="4">
        <f>1-AB9</f>
        <v>9.7916785371524928E-2</v>
      </c>
    </row>
    <row r="10" spans="1:29">
      <c r="A10" s="14">
        <v>8</v>
      </c>
      <c r="B10" s="14">
        <v>2018</v>
      </c>
      <c r="C10" s="14">
        <v>2016</v>
      </c>
      <c r="D10" s="14">
        <v>679885215.10000002</v>
      </c>
      <c r="E10" s="14">
        <v>159160027</v>
      </c>
      <c r="F10" s="14">
        <v>0.96266176099999901</v>
      </c>
      <c r="G10" s="14">
        <v>0.995577873</v>
      </c>
      <c r="H10" s="14">
        <v>839045242.10000002</v>
      </c>
      <c r="I10" s="14">
        <v>0.968737344</v>
      </c>
      <c r="J10" s="14">
        <v>0</v>
      </c>
      <c r="K10" s="14">
        <v>0</v>
      </c>
      <c r="L10" s="14">
        <v>8228835.6549999705</v>
      </c>
      <c r="M10" s="14">
        <v>0</v>
      </c>
      <c r="Q10" s="14">
        <v>2049</v>
      </c>
      <c r="R10" s="14" t="s">
        <v>12</v>
      </c>
      <c r="S10" s="15">
        <f>+D43</f>
        <v>747016243.10000002</v>
      </c>
      <c r="T10" s="16">
        <f>+(S10/S4)^(1/($Q$10-$Q$3))-1</f>
        <v>6.9504988134319046E-3</v>
      </c>
      <c r="U10" s="17">
        <f>+S10/S10</f>
        <v>1</v>
      </c>
      <c r="V10" s="17"/>
      <c r="X10" s="10"/>
      <c r="Y10" s="20">
        <v>2049</v>
      </c>
      <c r="Z10" s="20"/>
      <c r="AA10" s="20"/>
      <c r="AB10" s="20"/>
      <c r="AC10" s="20"/>
    </row>
    <row r="11" spans="1:29">
      <c r="A11" s="14">
        <v>9</v>
      </c>
      <c r="B11" s="14">
        <v>2019</v>
      </c>
      <c r="C11" s="14">
        <v>2017</v>
      </c>
      <c r="D11" s="14">
        <v>717127090.5</v>
      </c>
      <c r="E11" s="14">
        <v>158301084.80000001</v>
      </c>
      <c r="F11" s="14">
        <v>1.0547767100000001</v>
      </c>
      <c r="G11" s="14">
        <v>0.99460327900000001</v>
      </c>
      <c r="H11" s="14">
        <v>875428175.20000005</v>
      </c>
      <c r="I11" s="14">
        <v>1.043362302</v>
      </c>
      <c r="J11" s="14">
        <v>0</v>
      </c>
      <c r="K11" s="14">
        <v>0</v>
      </c>
      <c r="L11" s="14">
        <v>70335195.204999998</v>
      </c>
      <c r="M11" s="14">
        <v>0</v>
      </c>
      <c r="R11" s="14" t="s">
        <v>13</v>
      </c>
      <c r="S11" s="15">
        <f>+E43</f>
        <v>80139459.030000001</v>
      </c>
      <c r="T11" s="16">
        <f t="shared" ref="T11:T15" si="1">+(S11/S5)^(1/($Q$10-$Q$3))-1</f>
        <v>-6.7696727352412056E-3</v>
      </c>
      <c r="U11" s="17"/>
      <c r="V11" s="17">
        <f>+S11/S11</f>
        <v>1</v>
      </c>
      <c r="X11" s="1" t="s">
        <v>18</v>
      </c>
      <c r="Y11" s="1" t="s">
        <v>12</v>
      </c>
      <c r="Z11" s="2">
        <f t="shared" ref="Z11:Z16" si="2">+S10/1000000</f>
        <v>747.0162431</v>
      </c>
      <c r="AA11" s="3">
        <f t="shared" ref="AA11:AA16" si="3">+(Z11/Z4)^(1/($Q$10-$Q$3))-1</f>
        <v>6.9504988134319046E-3</v>
      </c>
      <c r="AB11" s="4">
        <f>+Z11/Z11</f>
        <v>1</v>
      </c>
      <c r="AC11" s="4"/>
    </row>
    <row r="12" spans="1:29">
      <c r="A12" s="14">
        <v>10</v>
      </c>
      <c r="B12" s="14">
        <v>2020</v>
      </c>
      <c r="C12" s="14">
        <v>2018</v>
      </c>
      <c r="D12" s="14">
        <v>715279323.5</v>
      </c>
      <c r="E12" s="14">
        <v>155584101.19999999</v>
      </c>
      <c r="F12" s="14">
        <v>0.99742337599999997</v>
      </c>
      <c r="G12" s="14">
        <v>0.98283660799999994</v>
      </c>
      <c r="H12" s="14">
        <v>870863424.70000005</v>
      </c>
      <c r="I12" s="14">
        <v>0.99478569400000005</v>
      </c>
      <c r="J12" s="14">
        <v>0</v>
      </c>
      <c r="K12" s="14">
        <v>0</v>
      </c>
      <c r="L12" s="14">
        <v>31206658.259999901</v>
      </c>
      <c r="M12" s="14">
        <v>0</v>
      </c>
      <c r="R12" s="14" t="s">
        <v>16</v>
      </c>
      <c r="S12" s="15">
        <f>+S10+S11</f>
        <v>827155702.13</v>
      </c>
      <c r="T12" s="16">
        <f t="shared" si="1"/>
        <v>5.3659648886463795E-3</v>
      </c>
      <c r="U12" s="17">
        <f>+S10/S12</f>
        <v>0.90311442111366258</v>
      </c>
      <c r="V12" s="17">
        <f>+S11/S12</f>
        <v>9.6885578886337503E-2</v>
      </c>
      <c r="Y12" s="1" t="s">
        <v>13</v>
      </c>
      <c r="Z12" s="2">
        <f t="shared" si="2"/>
        <v>80.139459029999998</v>
      </c>
      <c r="AA12" s="3">
        <f t="shared" si="3"/>
        <v>-6.7696727352412056E-3</v>
      </c>
      <c r="AB12" s="4"/>
      <c r="AC12" s="4">
        <f>+Z12/Z12</f>
        <v>1</v>
      </c>
    </row>
    <row r="13" spans="1:29">
      <c r="A13" s="14">
        <v>11</v>
      </c>
      <c r="B13" s="14">
        <v>2021</v>
      </c>
      <c r="C13" s="14">
        <v>2019</v>
      </c>
      <c r="D13" s="14">
        <v>663475164.60000002</v>
      </c>
      <c r="E13" s="14">
        <v>150953074.5</v>
      </c>
      <c r="F13" s="14">
        <v>0.92757492500000005</v>
      </c>
      <c r="G13" s="14">
        <v>0.97023457700000004</v>
      </c>
      <c r="H13" s="14">
        <v>814428239.10000002</v>
      </c>
      <c r="I13" s="14">
        <v>0.93519628499999996</v>
      </c>
      <c r="J13" s="14">
        <v>0</v>
      </c>
      <c r="K13" s="14">
        <v>0</v>
      </c>
      <c r="L13" s="14">
        <v>-20892014.364999801</v>
      </c>
      <c r="M13" s="14">
        <v>0</v>
      </c>
      <c r="R13" s="14" t="s">
        <v>14</v>
      </c>
      <c r="S13" s="14">
        <f>+K43</f>
        <v>576868459.07370996</v>
      </c>
      <c r="T13" s="16">
        <f t="shared" si="1"/>
        <v>4.0945626850014794E-2</v>
      </c>
      <c r="U13" s="19">
        <f>1-V13</f>
        <v>0.91068938227917773</v>
      </c>
      <c r="V13" s="17">
        <f>+accnt_aob!AN43</f>
        <v>8.931061772082223E-2</v>
      </c>
      <c r="Y13" s="1" t="s">
        <v>16</v>
      </c>
      <c r="Z13" s="2">
        <f t="shared" si="2"/>
        <v>827.15570213000001</v>
      </c>
      <c r="AA13" s="3">
        <f t="shared" si="3"/>
        <v>5.3659648886463795E-3</v>
      </c>
      <c r="AB13" s="4">
        <f>+Z11/Z13</f>
        <v>0.90311442111366247</v>
      </c>
      <c r="AC13" s="4">
        <f>+Z12/Z13</f>
        <v>9.6885578886337503E-2</v>
      </c>
    </row>
    <row r="14" spans="1:29">
      <c r="A14" s="14">
        <v>12</v>
      </c>
      <c r="B14" s="14">
        <v>2022</v>
      </c>
      <c r="C14" s="14">
        <v>2020</v>
      </c>
      <c r="D14" s="14">
        <v>641035280.10000002</v>
      </c>
      <c r="E14" s="14">
        <v>126307495.7</v>
      </c>
      <c r="F14" s="14">
        <v>0.96617825999999996</v>
      </c>
      <c r="G14" s="14">
        <v>0.83673350800000001</v>
      </c>
      <c r="H14" s="14">
        <v>767342775.70000005</v>
      </c>
      <c r="I14" s="14">
        <v>0.94218586599999998</v>
      </c>
      <c r="J14" s="14">
        <v>0</v>
      </c>
      <c r="K14" s="14">
        <v>0</v>
      </c>
      <c r="L14" s="14">
        <v>-14364051.4449999</v>
      </c>
      <c r="M14" s="14">
        <v>0</v>
      </c>
      <c r="R14" s="14" t="s">
        <v>15</v>
      </c>
      <c r="S14" s="14">
        <f>+J43</f>
        <v>250287243.02629</v>
      </c>
      <c r="T14" s="16">
        <f t="shared" si="1"/>
        <v>-2.6763981091096567E-2</v>
      </c>
      <c r="U14" s="17">
        <f>+S14/S14</f>
        <v>1</v>
      </c>
      <c r="X14" s="1" t="s">
        <v>17</v>
      </c>
      <c r="Y14" s="1" t="s">
        <v>14</v>
      </c>
      <c r="Z14" s="2">
        <f t="shared" si="2"/>
        <v>576.86845907370991</v>
      </c>
      <c r="AA14" s="3">
        <f t="shared" si="3"/>
        <v>4.0945626850014794E-2</v>
      </c>
      <c r="AB14" s="6">
        <f>1-AC14</f>
        <v>0.91068938227917773</v>
      </c>
      <c r="AC14" s="4">
        <f>+V13</f>
        <v>8.931061772082223E-2</v>
      </c>
    </row>
    <row r="15" spans="1:29">
      <c r="A15" s="14">
        <v>13</v>
      </c>
      <c r="B15" s="14">
        <v>2023</v>
      </c>
      <c r="C15" s="14">
        <v>2021</v>
      </c>
      <c r="D15" s="14">
        <v>623675544.5</v>
      </c>
      <c r="E15" s="14">
        <v>99119072.340000004</v>
      </c>
      <c r="F15" s="14">
        <v>0.97291921999999997</v>
      </c>
      <c r="G15" s="14">
        <v>0.78474418199999996</v>
      </c>
      <c r="H15" s="14">
        <v>722794616.79999995</v>
      </c>
      <c r="I15" s="14">
        <v>0.941944903</v>
      </c>
      <c r="J15" s="14">
        <v>0</v>
      </c>
      <c r="K15" s="14">
        <v>0</v>
      </c>
      <c r="L15" s="14">
        <v>-14181020.115</v>
      </c>
      <c r="M15" s="14">
        <v>0</v>
      </c>
      <c r="R15" s="14" t="s">
        <v>16</v>
      </c>
      <c r="S15" s="14">
        <f>+S13+S14</f>
        <v>827155702.0999999</v>
      </c>
      <c r="T15" s="16">
        <f t="shared" si="1"/>
        <v>5.3659648857353748E-3</v>
      </c>
      <c r="U15" s="17">
        <f>+(S14+U13*S13)/S15</f>
        <v>0.93771368764945884</v>
      </c>
      <c r="V15" s="17">
        <f>1-U15</f>
        <v>6.2286312350541162E-2</v>
      </c>
      <c r="Y15" s="1" t="s">
        <v>15</v>
      </c>
      <c r="Z15" s="2">
        <f t="shared" si="2"/>
        <v>250.28724302628999</v>
      </c>
      <c r="AA15" s="3">
        <f>+(Z15/Z8)^(1/($Q$10-$Q$3))-1</f>
        <v>-2.6763981091096567E-2</v>
      </c>
      <c r="AB15" s="4">
        <f>+Z15/Z15</f>
        <v>1</v>
      </c>
    </row>
    <row r="16" spans="1:29">
      <c r="A16" s="14">
        <v>14</v>
      </c>
      <c r="B16" s="14">
        <v>2024</v>
      </c>
      <c r="C16" s="14">
        <v>2022</v>
      </c>
      <c r="D16" s="14">
        <v>619599085.39999998</v>
      </c>
      <c r="E16" s="14">
        <v>96271373.370000005</v>
      </c>
      <c r="F16" s="14">
        <v>0.99346381399999995</v>
      </c>
      <c r="G16" s="14">
        <v>0.97126991900000004</v>
      </c>
      <c r="H16" s="14">
        <v>715870458.79999995</v>
      </c>
      <c r="I16" s="14">
        <v>0.99042029700000001</v>
      </c>
      <c r="J16" s="14">
        <v>520652584.68523902</v>
      </c>
      <c r="K16" s="14">
        <v>195217874.11476001</v>
      </c>
      <c r="L16" s="14">
        <v>21215572.84</v>
      </c>
      <c r="M16" s="14">
        <v>0</v>
      </c>
      <c r="X16" s="9"/>
      <c r="Y16" s="9" t="s">
        <v>16</v>
      </c>
      <c r="Z16" s="11">
        <f t="shared" si="2"/>
        <v>827.15570209999987</v>
      </c>
      <c r="AA16" s="12">
        <f t="shared" si="3"/>
        <v>5.3659648857353748E-3</v>
      </c>
      <c r="AB16" s="13">
        <f>+(Z15+AB14*Z14)/Z16</f>
        <v>0.93771368764945862</v>
      </c>
      <c r="AC16" s="13">
        <f>1-AB16</f>
        <v>6.2286312350541384E-2</v>
      </c>
    </row>
    <row r="17" spans="1:29">
      <c r="A17" s="14">
        <v>15</v>
      </c>
      <c r="B17" s="14">
        <v>2025</v>
      </c>
      <c r="C17" s="14">
        <v>2023</v>
      </c>
      <c r="D17" s="14">
        <v>615542442.39999998</v>
      </c>
      <c r="E17" s="14">
        <v>93505489.030000001</v>
      </c>
      <c r="F17" s="14">
        <v>0.99345279399999997</v>
      </c>
      <c r="G17" s="14">
        <v>0.97126991900000004</v>
      </c>
      <c r="H17" s="14">
        <v>709047931.39999998</v>
      </c>
      <c r="I17" s="14">
        <v>0.990469605999999</v>
      </c>
      <c r="J17" s="14">
        <v>502619955.45097703</v>
      </c>
      <c r="K17" s="14">
        <v>206427975.949022</v>
      </c>
      <c r="L17" s="14">
        <v>20970995.539999999</v>
      </c>
      <c r="M17" s="14">
        <v>0</v>
      </c>
    </row>
    <row r="18" spans="1:29">
      <c r="A18" s="14">
        <v>16</v>
      </c>
      <c r="B18" s="14">
        <v>2026</v>
      </c>
      <c r="C18" s="14">
        <v>2024</v>
      </c>
      <c r="D18" s="14">
        <v>611512297.29999995</v>
      </c>
      <c r="E18" s="14">
        <v>90819068.769999996</v>
      </c>
      <c r="F18" s="14">
        <v>0.99345269299999905</v>
      </c>
      <c r="G18" s="14">
        <v>0.97126991900000004</v>
      </c>
      <c r="H18" s="14">
        <v>702331366</v>
      </c>
      <c r="I18" s="14">
        <v>0.990527347</v>
      </c>
      <c r="J18" s="14">
        <v>485488957.67842901</v>
      </c>
      <c r="K18" s="14">
        <v>216842408.32157099</v>
      </c>
      <c r="L18" s="14">
        <v>20735831.170000002</v>
      </c>
      <c r="M18" s="14">
        <v>0</v>
      </c>
      <c r="N18" s="14">
        <f>+J18/J17-1</f>
        <v>-3.4083401557698179E-2</v>
      </c>
      <c r="O18" s="14">
        <f>+K18/K17-1</f>
        <v>5.0450682978749217E-2</v>
      </c>
      <c r="X18" s="14"/>
      <c r="Y18" s="14"/>
      <c r="Z18" s="14"/>
      <c r="AA18" s="14"/>
      <c r="AB18" s="14"/>
      <c r="AC18" s="14"/>
    </row>
    <row r="19" spans="1:29">
      <c r="A19" s="14">
        <v>17</v>
      </c>
      <c r="B19" s="14">
        <v>2027</v>
      </c>
      <c r="C19" s="14">
        <v>2025</v>
      </c>
      <c r="D19" s="14">
        <v>614057366.60000002</v>
      </c>
      <c r="E19" s="14">
        <v>89600253.609999999</v>
      </c>
      <c r="F19" s="14">
        <v>1.004161927</v>
      </c>
      <c r="G19" s="14">
        <v>0.98657974400000004</v>
      </c>
      <c r="H19" s="14">
        <v>703657620.20000005</v>
      </c>
      <c r="I19" s="14">
        <v>1.0018883599999999</v>
      </c>
      <c r="J19" s="14">
        <v>469214509.79450703</v>
      </c>
      <c r="K19" s="14">
        <v>234443110.40549201</v>
      </c>
      <c r="L19" s="14">
        <v>28442822.5</v>
      </c>
      <c r="M19" s="14">
        <v>0</v>
      </c>
      <c r="N19" s="14">
        <f t="shared" ref="N19:N52" si="4">+J19/J18-1</f>
        <v>-3.3521767336882724E-2</v>
      </c>
      <c r="O19" s="14">
        <f t="shared" ref="O19:O52" si="5">+K19/K18-1</f>
        <v>8.1168172868748556E-2</v>
      </c>
      <c r="X19" s="14"/>
      <c r="Y19" s="14"/>
      <c r="Z19" s="14"/>
      <c r="AA19" s="14"/>
      <c r="AB19" s="14"/>
      <c r="AC19" s="14"/>
    </row>
    <row r="20" spans="1:29">
      <c r="A20" s="14">
        <v>18</v>
      </c>
      <c r="B20" s="14">
        <v>2028</v>
      </c>
      <c r="C20" s="14">
        <v>2026</v>
      </c>
      <c r="D20" s="14">
        <v>622585497.89999998</v>
      </c>
      <c r="E20" s="14">
        <v>88972624.709999993</v>
      </c>
      <c r="F20" s="14">
        <v>1.013888167</v>
      </c>
      <c r="G20" s="14">
        <v>0.99299523299999903</v>
      </c>
      <c r="H20" s="14">
        <v>711558122.60000002</v>
      </c>
      <c r="I20" s="14">
        <v>1.0112277649999999</v>
      </c>
      <c r="J20" s="14">
        <v>453753784.30478197</v>
      </c>
      <c r="K20" s="14">
        <v>257804338.29521701</v>
      </c>
      <c r="L20" s="14">
        <v>35083383.4099999</v>
      </c>
      <c r="M20" s="14">
        <v>0</v>
      </c>
      <c r="N20" s="14">
        <f t="shared" si="4"/>
        <v>-3.2950228876119092E-2</v>
      </c>
      <c r="O20" s="14">
        <f t="shared" si="5"/>
        <v>9.9645614875692123E-2</v>
      </c>
      <c r="X20" s="14"/>
      <c r="Y20" s="14"/>
      <c r="Z20" s="14"/>
      <c r="AA20" s="14"/>
      <c r="AB20" s="14"/>
      <c r="AC20" s="14"/>
    </row>
    <row r="21" spans="1:29">
      <c r="A21" s="14">
        <v>19</v>
      </c>
      <c r="B21" s="14">
        <v>2029</v>
      </c>
      <c r="C21" s="14">
        <v>2027</v>
      </c>
      <c r="D21" s="14">
        <v>626643673.20000005</v>
      </c>
      <c r="E21" s="14">
        <v>86416434.010000005</v>
      </c>
      <c r="F21" s="14">
        <v>1.0065182619999999</v>
      </c>
      <c r="G21" s="14">
        <v>0.97126991900000004</v>
      </c>
      <c r="H21" s="14">
        <v>713060107.20000005</v>
      </c>
      <c r="I21" s="14">
        <v>1.002110839</v>
      </c>
      <c r="J21" s="14">
        <v>439066095.08954298</v>
      </c>
      <c r="K21" s="14">
        <v>273994012.110457</v>
      </c>
      <c r="L21" s="14">
        <v>29079890.73</v>
      </c>
      <c r="M21" s="14">
        <v>0</v>
      </c>
      <c r="N21" s="14">
        <f t="shared" si="4"/>
        <v>-3.2369293046762615E-2</v>
      </c>
      <c r="O21" s="14">
        <f t="shared" si="5"/>
        <v>6.2798298594575419E-2</v>
      </c>
      <c r="X21" s="14"/>
      <c r="Y21" s="14"/>
      <c r="Z21" s="14"/>
      <c r="AA21" s="14"/>
      <c r="AB21" s="14"/>
      <c r="AC21" s="14"/>
    </row>
    <row r="22" spans="1:29">
      <c r="A22" s="14">
        <v>20</v>
      </c>
      <c r="B22" s="14">
        <v>2030</v>
      </c>
      <c r="C22" s="14">
        <v>2028</v>
      </c>
      <c r="D22" s="14">
        <v>630728300.70000005</v>
      </c>
      <c r="E22" s="14">
        <v>83933682.879999995</v>
      </c>
      <c r="F22" s="14">
        <v>1.0065182619999999</v>
      </c>
      <c r="G22" s="14">
        <v>0.97126991900000004</v>
      </c>
      <c r="H22" s="14">
        <v>714661983.60000002</v>
      </c>
      <c r="I22" s="14">
        <v>1.0022464820000001</v>
      </c>
      <c r="J22" s="14">
        <v>425112790.33506501</v>
      </c>
      <c r="K22" s="14">
        <v>289549193.264934</v>
      </c>
      <c r="L22" s="14">
        <v>29254881.759999901</v>
      </c>
      <c r="M22" s="14">
        <v>0</v>
      </c>
      <c r="N22" s="14">
        <f t="shared" si="4"/>
        <v>-3.1779508621890606E-2</v>
      </c>
      <c r="O22" s="14">
        <f t="shared" si="5"/>
        <v>5.6771974813107029E-2</v>
      </c>
      <c r="X22" s="14"/>
      <c r="Y22" s="14"/>
      <c r="Z22" s="14"/>
      <c r="AA22" s="14"/>
      <c r="AB22" s="14"/>
      <c r="AC22" s="14"/>
    </row>
    <row r="23" spans="1:29">
      <c r="A23" s="14">
        <v>21</v>
      </c>
      <c r="B23" s="14">
        <v>2031</v>
      </c>
      <c r="C23" s="14">
        <v>2029</v>
      </c>
      <c r="D23" s="14">
        <v>634839552.89999998</v>
      </c>
      <c r="E23" s="14">
        <v>81522261.379999995</v>
      </c>
      <c r="F23" s="14">
        <v>1.0065182619999999</v>
      </c>
      <c r="G23" s="14">
        <v>0.97126991900000004</v>
      </c>
      <c r="H23" s="14">
        <v>716361814.29999995</v>
      </c>
      <c r="I23" s="14">
        <v>1.00237851</v>
      </c>
      <c r="J23" s="14">
        <v>411857150.81831199</v>
      </c>
      <c r="K23" s="14">
        <v>304504663.48168701</v>
      </c>
      <c r="L23" s="14">
        <v>29432929.879999898</v>
      </c>
      <c r="M23" s="14">
        <v>0</v>
      </c>
      <c r="N23" s="14">
        <f t="shared" si="4"/>
        <v>-3.1181464820913107E-2</v>
      </c>
      <c r="O23" s="14">
        <f t="shared" si="5"/>
        <v>5.1650878554059476E-2</v>
      </c>
      <c r="X23" s="14"/>
      <c r="Y23" s="14"/>
      <c r="Z23" s="14"/>
      <c r="AA23" s="14"/>
      <c r="AB23" s="14"/>
      <c r="AC23" s="14"/>
    </row>
    <row r="24" spans="1:29">
      <c r="A24" s="14">
        <v>22</v>
      </c>
      <c r="B24" s="14">
        <v>2032</v>
      </c>
      <c r="C24" s="14">
        <v>2030</v>
      </c>
      <c r="D24" s="14">
        <v>647881144.5</v>
      </c>
      <c r="E24" s="14">
        <v>80139459.030000001</v>
      </c>
      <c r="F24" s="14">
        <v>1.0205431300000001</v>
      </c>
      <c r="G24" s="14">
        <v>0.98303773299999997</v>
      </c>
      <c r="H24" s="14">
        <v>728020603.5</v>
      </c>
      <c r="I24" s="14">
        <v>1.0162750009999999</v>
      </c>
      <c r="J24" s="14">
        <v>399264293.27739602</v>
      </c>
      <c r="K24" s="14">
        <v>328756310.22260302</v>
      </c>
      <c r="L24" s="14">
        <v>39476879.914999999</v>
      </c>
      <c r="M24" s="14">
        <v>0</v>
      </c>
      <c r="N24" s="14">
        <f t="shared" si="4"/>
        <v>-3.0575789484036942E-2</v>
      </c>
      <c r="O24" s="14">
        <f t="shared" si="5"/>
        <v>7.9642940320270306E-2</v>
      </c>
      <c r="X24" s="14"/>
      <c r="Y24" s="14"/>
      <c r="Z24" s="14"/>
      <c r="AA24" s="14"/>
      <c r="AB24" s="14"/>
      <c r="AC24" s="14"/>
    </row>
    <row r="25" spans="1:29">
      <c r="A25" s="14">
        <v>23</v>
      </c>
      <c r="B25" s="14">
        <v>2033</v>
      </c>
      <c r="C25" s="14">
        <v>2031</v>
      </c>
      <c r="D25" s="14">
        <v>664569161.10000002</v>
      </c>
      <c r="E25" s="14">
        <v>80139459.030000001</v>
      </c>
      <c r="F25" s="14">
        <v>1.0257578359999999</v>
      </c>
      <c r="G25" s="14">
        <v>1</v>
      </c>
      <c r="H25" s="14">
        <v>744708620.10000002</v>
      </c>
      <c r="I25" s="14">
        <v>1.0229224509999999</v>
      </c>
      <c r="J25" s="14">
        <v>387301078.613527</v>
      </c>
      <c r="K25" s="14">
        <v>357407541.48647201</v>
      </c>
      <c r="L25" s="14">
        <v>45089046.774999999</v>
      </c>
      <c r="M25" s="14">
        <v>0</v>
      </c>
      <c r="N25" s="14">
        <f t="shared" si="4"/>
        <v>-2.9963146881149649E-2</v>
      </c>
      <c r="O25" s="14">
        <f t="shared" si="5"/>
        <v>8.7150361446960645E-2</v>
      </c>
      <c r="X25" s="14"/>
      <c r="Y25" s="14"/>
      <c r="Z25" s="14"/>
      <c r="AA25" s="14"/>
      <c r="AB25" s="14"/>
      <c r="AC25" s="14"/>
    </row>
    <row r="26" spans="1:29">
      <c r="A26" s="14">
        <v>24</v>
      </c>
      <c r="B26" s="14">
        <v>2034</v>
      </c>
      <c r="C26" s="14">
        <v>2032</v>
      </c>
      <c r="D26" s="14">
        <v>668900996.79999995</v>
      </c>
      <c r="E26" s="14">
        <v>80139459.030000001</v>
      </c>
      <c r="F26" s="14">
        <v>1.0065182619999999</v>
      </c>
      <c r="G26" s="14">
        <v>1</v>
      </c>
      <c r="H26" s="14">
        <v>749040455.89999998</v>
      </c>
      <c r="I26" s="14">
        <v>1.0058168199999999</v>
      </c>
      <c r="J26" s="14">
        <v>375936024.68285</v>
      </c>
      <c r="K26" s="14">
        <v>373104431.21714902</v>
      </c>
      <c r="L26" s="14">
        <v>33567266.804999903</v>
      </c>
      <c r="M26" s="14">
        <v>0</v>
      </c>
      <c r="N26" s="14">
        <f t="shared" si="4"/>
        <v>-2.9344235165473798E-2</v>
      </c>
      <c r="O26" s="14">
        <f t="shared" si="5"/>
        <v>4.391874235611537E-2</v>
      </c>
      <c r="X26" s="14"/>
      <c r="Y26" s="14"/>
      <c r="Z26" s="14"/>
      <c r="AA26" s="14"/>
      <c r="AB26" s="14"/>
      <c r="AC26" s="14"/>
    </row>
    <row r="27" spans="1:29">
      <c r="A27" s="14">
        <v>25</v>
      </c>
      <c r="B27" s="14">
        <v>2035</v>
      </c>
      <c r="C27" s="14">
        <v>2033</v>
      </c>
      <c r="D27" s="14">
        <v>673261068.70000005</v>
      </c>
      <c r="E27" s="14">
        <v>80139459.030000001</v>
      </c>
      <c r="F27" s="14">
        <v>1.0065182619999999</v>
      </c>
      <c r="G27" s="14">
        <v>1</v>
      </c>
      <c r="H27" s="14">
        <v>753400527.70000005</v>
      </c>
      <c r="I27" s="14">
        <v>1.005820876</v>
      </c>
      <c r="J27" s="14">
        <v>365139223.448708</v>
      </c>
      <c r="K27" s="14">
        <v>388261304.25129098</v>
      </c>
      <c r="L27" s="14">
        <v>33812094.595000103</v>
      </c>
      <c r="M27" s="14">
        <v>0</v>
      </c>
      <c r="N27" s="14">
        <f t="shared" si="4"/>
        <v>-2.8719783487763606E-2</v>
      </c>
      <c r="O27" s="14">
        <f t="shared" si="5"/>
        <v>4.0623674676542709E-2</v>
      </c>
      <c r="X27" s="14"/>
      <c r="Y27" s="14"/>
      <c r="Z27" s="14"/>
      <c r="AA27" s="14"/>
      <c r="AB27" s="14"/>
      <c r="AC27" s="14"/>
    </row>
    <row r="28" spans="1:29">
      <c r="A28" s="14">
        <v>26</v>
      </c>
      <c r="B28" s="14">
        <v>2036</v>
      </c>
      <c r="C28" s="14">
        <v>2034</v>
      </c>
      <c r="D28" s="14">
        <v>677649560.60000002</v>
      </c>
      <c r="E28" s="14">
        <v>80139459.030000001</v>
      </c>
      <c r="F28" s="14">
        <v>1.0065182619999999</v>
      </c>
      <c r="G28" s="14">
        <v>1</v>
      </c>
      <c r="H28" s="14">
        <v>757789019.60000002</v>
      </c>
      <c r="I28" s="14">
        <v>1.005824912</v>
      </c>
      <c r="J28" s="14">
        <v>354882262.276272</v>
      </c>
      <c r="K28" s="14">
        <v>402906757.32372701</v>
      </c>
      <c r="L28" s="14">
        <v>34058518.2849999</v>
      </c>
      <c r="M28" s="14">
        <v>0</v>
      </c>
      <c r="N28" s="14">
        <f t="shared" si="4"/>
        <v>-2.8090548792758852E-2</v>
      </c>
      <c r="O28" s="14">
        <f t="shared" si="5"/>
        <v>3.7720609579359854E-2</v>
      </c>
      <c r="X28" s="14"/>
      <c r="Y28" s="14"/>
      <c r="Z28" s="14"/>
      <c r="AA28" s="14"/>
      <c r="AB28" s="14"/>
      <c r="AC28" s="14"/>
    </row>
    <row r="29" spans="1:29">
      <c r="A29" s="14">
        <v>27</v>
      </c>
      <c r="B29" s="14">
        <v>2037</v>
      </c>
      <c r="C29" s="14">
        <v>2035</v>
      </c>
      <c r="D29" s="14">
        <v>682066657.89999998</v>
      </c>
      <c r="E29" s="14">
        <v>80139459.030000001</v>
      </c>
      <c r="F29" s="14">
        <v>1.0065182619999999</v>
      </c>
      <c r="G29" s="14">
        <v>1</v>
      </c>
      <c r="H29" s="14">
        <v>762206116.89999998</v>
      </c>
      <c r="I29" s="14">
        <v>1.0058289279999999</v>
      </c>
      <c r="J29" s="14">
        <v>345138149.16245902</v>
      </c>
      <c r="K29" s="14">
        <v>417067967.73754001</v>
      </c>
      <c r="L29" s="14">
        <v>34306548.279999897</v>
      </c>
      <c r="M29" s="14">
        <v>0</v>
      </c>
      <c r="N29" s="14">
        <f t="shared" si="4"/>
        <v>-2.7457312324692396E-2</v>
      </c>
      <c r="O29" s="14">
        <f t="shared" si="5"/>
        <v>3.5147612087415903E-2</v>
      </c>
      <c r="X29" s="14"/>
      <c r="Y29" s="14"/>
      <c r="Z29" s="14"/>
      <c r="AA29" s="14"/>
      <c r="AB29" s="14"/>
      <c r="AC29" s="14"/>
    </row>
    <row r="30" spans="1:29">
      <c r="A30" s="14">
        <v>28</v>
      </c>
      <c r="B30" s="14">
        <v>2038</v>
      </c>
      <c r="C30" s="14">
        <v>2036</v>
      </c>
      <c r="D30" s="14">
        <v>686512546.89999998</v>
      </c>
      <c r="E30" s="14">
        <v>80139459.030000001</v>
      </c>
      <c r="F30" s="14">
        <v>1.0065182619999999</v>
      </c>
      <c r="G30" s="14">
        <v>1</v>
      </c>
      <c r="H30" s="14">
        <v>766652005.89999998</v>
      </c>
      <c r="I30" s="14">
        <v>1.005832922</v>
      </c>
      <c r="J30" s="14">
        <v>335881241.70433599</v>
      </c>
      <c r="K30" s="14">
        <v>430770764.19566298</v>
      </c>
      <c r="L30" s="14">
        <v>34556194.844999999</v>
      </c>
      <c r="M30" s="14">
        <v>0</v>
      </c>
      <c r="N30" s="14">
        <f t="shared" si="4"/>
        <v>-2.6820875874158268E-2</v>
      </c>
      <c r="O30" s="14">
        <f t="shared" si="5"/>
        <v>3.2855068041921953E-2</v>
      </c>
      <c r="X30" s="14"/>
      <c r="Y30" s="14"/>
      <c r="Z30" s="14"/>
      <c r="AA30" s="14"/>
      <c r="AB30" s="14"/>
      <c r="AC30" s="14"/>
    </row>
    <row r="31" spans="1:29">
      <c r="A31" s="14">
        <v>29</v>
      </c>
      <c r="B31" s="14">
        <v>2039</v>
      </c>
      <c r="C31" s="14">
        <v>2037</v>
      </c>
      <c r="D31" s="14">
        <v>690987415.39999998</v>
      </c>
      <c r="E31" s="14">
        <v>80139459.030000001</v>
      </c>
      <c r="F31" s="14">
        <v>1.0065182619999999</v>
      </c>
      <c r="G31" s="14">
        <v>1</v>
      </c>
      <c r="H31" s="14">
        <v>771126874.5</v>
      </c>
      <c r="I31" s="14">
        <v>1.005836897</v>
      </c>
      <c r="J31" s="14">
        <v>327087179.61911899</v>
      </c>
      <c r="K31" s="14">
        <v>444039694.88088</v>
      </c>
      <c r="L31" s="14">
        <v>34807468.894999899</v>
      </c>
      <c r="M31" s="14">
        <v>0</v>
      </c>
      <c r="N31" s="14">
        <f t="shared" si="4"/>
        <v>-2.6182057802912606E-2</v>
      </c>
      <c r="O31" s="14">
        <f t="shared" si="5"/>
        <v>3.0802765155135026E-2</v>
      </c>
      <c r="X31" s="14"/>
      <c r="Y31" s="14"/>
      <c r="Z31" s="14"/>
      <c r="AA31" s="14"/>
      <c r="AB31" s="14"/>
      <c r="AC31" s="14"/>
    </row>
    <row r="32" spans="1:29">
      <c r="A32" s="14">
        <v>30</v>
      </c>
      <c r="B32" s="14">
        <v>2040</v>
      </c>
      <c r="C32" s="14">
        <v>2038</v>
      </c>
      <c r="D32" s="14">
        <v>695491452.29999995</v>
      </c>
      <c r="E32" s="14">
        <v>80139459.030000001</v>
      </c>
      <c r="F32" s="14">
        <v>1.0065182619999999</v>
      </c>
      <c r="G32" s="14">
        <v>1</v>
      </c>
      <c r="H32" s="14">
        <v>775630911.39999998</v>
      </c>
      <c r="I32" s="14">
        <v>1.0058408509999901</v>
      </c>
      <c r="J32" s="14">
        <v>318732820.63816297</v>
      </c>
      <c r="K32" s="14">
        <v>456898090.76183599</v>
      </c>
      <c r="L32" s="14">
        <v>35060380.625000097</v>
      </c>
      <c r="M32" s="14">
        <v>0</v>
      </c>
      <c r="N32" s="14">
        <f t="shared" si="4"/>
        <v>-2.5541688887605885E-2</v>
      </c>
      <c r="O32" s="14">
        <f t="shared" si="5"/>
        <v>2.8957762175756407E-2</v>
      </c>
      <c r="X32" s="14"/>
      <c r="Y32" s="14"/>
      <c r="Z32" s="14"/>
      <c r="AA32" s="14"/>
      <c r="AB32" s="14"/>
      <c r="AC32" s="14"/>
    </row>
    <row r="33" spans="1:29">
      <c r="A33" s="14">
        <v>31</v>
      </c>
      <c r="B33" s="14">
        <v>2041</v>
      </c>
      <c r="C33" s="14">
        <v>2039</v>
      </c>
      <c r="D33" s="14">
        <v>700024847.70000005</v>
      </c>
      <c r="E33" s="14">
        <v>80139459.030000001</v>
      </c>
      <c r="F33" s="14">
        <v>1.0065182619999999</v>
      </c>
      <c r="G33" s="14">
        <v>1</v>
      </c>
      <c r="H33" s="14">
        <v>780164306.70000005</v>
      </c>
      <c r="I33" s="14">
        <v>1.005844784</v>
      </c>
      <c r="J33" s="14">
        <v>310796179.60625499</v>
      </c>
      <c r="K33" s="14">
        <v>469368127.09374398</v>
      </c>
      <c r="L33" s="14">
        <v>35314940.869999997</v>
      </c>
      <c r="M33" s="14">
        <v>0</v>
      </c>
      <c r="N33" s="14">
        <f t="shared" si="4"/>
        <v>-2.4900608026551252E-2</v>
      </c>
      <c r="O33" s="14">
        <f t="shared" si="5"/>
        <v>2.7292817772810896E-2</v>
      </c>
      <c r="X33" s="14"/>
      <c r="Y33" s="14"/>
      <c r="Z33" s="14"/>
      <c r="AA33" s="14"/>
      <c r="AB33" s="14"/>
      <c r="AC33" s="14"/>
    </row>
    <row r="34" spans="1:29">
      <c r="A34" s="14">
        <v>32</v>
      </c>
      <c r="B34" s="14">
        <v>2042</v>
      </c>
      <c r="C34" s="14">
        <v>2040</v>
      </c>
      <c r="D34" s="14">
        <v>704587792.89999998</v>
      </c>
      <c r="E34" s="14">
        <v>80139459.030000001</v>
      </c>
      <c r="F34" s="14">
        <v>1.0065182619999999</v>
      </c>
      <c r="G34" s="14">
        <v>1</v>
      </c>
      <c r="H34" s="14">
        <v>784727252</v>
      </c>
      <c r="I34" s="14">
        <v>1.0058486979999901</v>
      </c>
      <c r="J34" s="14">
        <v>303256370.62594199</v>
      </c>
      <c r="K34" s="14">
        <v>481470881.37405699</v>
      </c>
      <c r="L34" s="14">
        <v>35571160.634999901</v>
      </c>
      <c r="M34" s="14">
        <v>0</v>
      </c>
      <c r="N34" s="14">
        <f t="shared" si="4"/>
        <v>-2.4259657856364636E-2</v>
      </c>
      <c r="O34" s="14">
        <f t="shared" si="5"/>
        <v>2.5785206923297999E-2</v>
      </c>
      <c r="X34" s="14"/>
      <c r="Y34" s="14"/>
      <c r="Z34" s="14"/>
      <c r="AA34" s="14"/>
      <c r="AB34" s="14"/>
      <c r="AC34" s="14"/>
    </row>
    <row r="35" spans="1:29">
      <c r="A35" s="14">
        <v>33</v>
      </c>
      <c r="B35" s="14">
        <v>2043</v>
      </c>
      <c r="C35" s="14">
        <v>2041</v>
      </c>
      <c r="D35" s="14">
        <v>709180480.70000005</v>
      </c>
      <c r="E35" s="14">
        <v>80139459.030000001</v>
      </c>
      <c r="F35" s="14">
        <v>1.0065182619999999</v>
      </c>
      <c r="G35" s="14">
        <v>1</v>
      </c>
      <c r="H35" s="14">
        <v>789319939.70000005</v>
      </c>
      <c r="I35" s="14">
        <v>1.005852591</v>
      </c>
      <c r="J35" s="14">
        <v>296093552.09464502</v>
      </c>
      <c r="K35" s="14">
        <v>493226387.60535401</v>
      </c>
      <c r="L35" s="14">
        <v>35829050.299999997</v>
      </c>
      <c r="M35" s="14">
        <v>0</v>
      </c>
      <c r="N35" s="14">
        <f t="shared" si="4"/>
        <v>-2.3619680326953829E-2</v>
      </c>
      <c r="O35" s="14">
        <f t="shared" si="5"/>
        <v>2.4415819701802732E-2</v>
      </c>
      <c r="X35" s="14"/>
      <c r="Y35" s="14"/>
      <c r="Z35" s="14"/>
      <c r="AA35" s="14"/>
      <c r="AB35" s="14"/>
      <c r="AC35" s="14"/>
    </row>
    <row r="36" spans="1:29">
      <c r="A36" s="14">
        <v>34</v>
      </c>
      <c r="B36" s="14">
        <v>2044</v>
      </c>
      <c r="C36" s="14">
        <v>2042</v>
      </c>
      <c r="D36" s="14">
        <v>713803104.70000005</v>
      </c>
      <c r="E36" s="14">
        <v>80139459.030000001</v>
      </c>
      <c r="F36" s="14">
        <v>1.0065182619999999</v>
      </c>
      <c r="G36" s="14">
        <v>1</v>
      </c>
      <c r="H36" s="14">
        <v>793942563.70000005</v>
      </c>
      <c r="I36" s="14">
        <v>1.0058564640000001</v>
      </c>
      <c r="J36" s="14">
        <v>289288874.48991299</v>
      </c>
      <c r="K36" s="14">
        <v>504653689.210087</v>
      </c>
      <c r="L36" s="14">
        <v>36088620.984999999</v>
      </c>
      <c r="M36" s="14">
        <v>0</v>
      </c>
      <c r="N36" s="14">
        <f t="shared" si="4"/>
        <v>-2.2981512284188321E-2</v>
      </c>
      <c r="O36" s="14">
        <f t="shared" si="5"/>
        <v>2.3168471703659765E-2</v>
      </c>
      <c r="X36" s="14"/>
      <c r="Y36" s="14"/>
      <c r="Z36" s="14"/>
      <c r="AA36" s="14"/>
      <c r="AB36" s="14"/>
      <c r="AC36" s="14"/>
    </row>
    <row r="37" spans="1:29">
      <c r="A37" s="14">
        <v>35</v>
      </c>
      <c r="B37" s="14">
        <v>2045</v>
      </c>
      <c r="C37" s="14">
        <v>2043</v>
      </c>
      <c r="D37" s="14">
        <v>718455860.20000005</v>
      </c>
      <c r="E37" s="14">
        <v>80139459.030000001</v>
      </c>
      <c r="F37" s="14">
        <v>1.0065182619999999</v>
      </c>
      <c r="G37" s="14">
        <v>1</v>
      </c>
      <c r="H37" s="14">
        <v>798595319.29999995</v>
      </c>
      <c r="I37" s="14">
        <v>1.0058603179999901</v>
      </c>
      <c r="J37" s="14">
        <v>282824430.76541698</v>
      </c>
      <c r="K37" s="14">
        <v>515770888.53458202</v>
      </c>
      <c r="L37" s="14">
        <v>36349883.7849999</v>
      </c>
      <c r="M37" s="14">
        <v>0</v>
      </c>
      <c r="N37" s="14">
        <f t="shared" si="4"/>
        <v>-2.234598110934749E-2</v>
      </c>
      <c r="O37" s="14">
        <f t="shared" si="5"/>
        <v>2.202936303090608E-2</v>
      </c>
      <c r="X37" s="14"/>
      <c r="Y37" s="14"/>
      <c r="Z37" s="14"/>
      <c r="AA37" s="14"/>
      <c r="AB37" s="14"/>
      <c r="AC37" s="14"/>
    </row>
    <row r="38" spans="1:29">
      <c r="A38" s="14">
        <v>36</v>
      </c>
      <c r="B38" s="14">
        <v>2046</v>
      </c>
      <c r="C38" s="14">
        <v>2044</v>
      </c>
      <c r="D38" s="14">
        <v>723138943.60000002</v>
      </c>
      <c r="E38" s="14">
        <v>80139459.030000001</v>
      </c>
      <c r="F38" s="14">
        <v>1.0065182619999999</v>
      </c>
      <c r="G38" s="14">
        <v>1</v>
      </c>
      <c r="H38" s="14">
        <v>803278402.70000005</v>
      </c>
      <c r="I38" s="14">
        <v>1.0058641509999999</v>
      </c>
      <c r="J38" s="14">
        <v>276683209.22714603</v>
      </c>
      <c r="K38" s="14">
        <v>526595193.472853</v>
      </c>
      <c r="L38" s="14">
        <v>36612849.365000099</v>
      </c>
      <c r="M38" s="14">
        <v>0</v>
      </c>
      <c r="N38" s="14">
        <f t="shared" si="4"/>
        <v>-2.1713900463445679E-2</v>
      </c>
      <c r="O38" s="14">
        <f t="shared" si="5"/>
        <v>2.0986653529487143E-2</v>
      </c>
      <c r="X38" s="14"/>
      <c r="Y38" s="14"/>
      <c r="Z38" s="14"/>
      <c r="AA38" s="14"/>
      <c r="AB38" s="14"/>
      <c r="AC38" s="14"/>
    </row>
    <row r="39" spans="1:29">
      <c r="A39" s="14">
        <v>37</v>
      </c>
      <c r="B39" s="14">
        <v>2047</v>
      </c>
      <c r="C39" s="14">
        <v>2045</v>
      </c>
      <c r="D39" s="14">
        <v>727852552.60000002</v>
      </c>
      <c r="E39" s="14">
        <v>80139459.030000001</v>
      </c>
      <c r="F39" s="14">
        <v>1.0065182619999999</v>
      </c>
      <c r="G39" s="14">
        <v>1</v>
      </c>
      <c r="H39" s="14">
        <v>807992011.60000002</v>
      </c>
      <c r="I39" s="14">
        <v>1.0058679639999999</v>
      </c>
      <c r="J39" s="14">
        <v>270849048.76578897</v>
      </c>
      <c r="K39" s="14">
        <v>537142962.83421004</v>
      </c>
      <c r="L39" s="14">
        <v>36877529.0349999</v>
      </c>
      <c r="M39" s="14">
        <v>0</v>
      </c>
      <c r="N39" s="14">
        <f t="shared" si="4"/>
        <v>-2.1086066182525176E-2</v>
      </c>
      <c r="O39" s="14">
        <f t="shared" si="5"/>
        <v>2.0030128440397199E-2</v>
      </c>
    </row>
    <row r="40" spans="1:29">
      <c r="A40" s="14">
        <v>38</v>
      </c>
      <c r="B40" s="14">
        <v>2048</v>
      </c>
      <c r="C40" s="14">
        <v>2046</v>
      </c>
      <c r="D40" s="14">
        <v>732596886.10000002</v>
      </c>
      <c r="E40" s="14">
        <v>80139459.030000001</v>
      </c>
      <c r="F40" s="14">
        <v>1.0065182619999999</v>
      </c>
      <c r="G40" s="14">
        <v>1</v>
      </c>
      <c r="H40" s="14">
        <v>812736345.10000002</v>
      </c>
      <c r="I40" s="14">
        <v>1.0058717580000001</v>
      </c>
      <c r="J40" s="14">
        <v>265306596.327499</v>
      </c>
      <c r="K40" s="14">
        <v>547429748.77250004</v>
      </c>
      <c r="L40" s="14">
        <v>37143934.079999998</v>
      </c>
      <c r="M40" s="14">
        <v>0</v>
      </c>
      <c r="N40" s="14">
        <f t="shared" si="4"/>
        <v>-2.046325236712454E-2</v>
      </c>
      <c r="O40" s="14">
        <f t="shared" si="5"/>
        <v>1.915092749984515E-2</v>
      </c>
    </row>
    <row r="41" spans="1:29">
      <c r="A41" s="14">
        <v>39</v>
      </c>
      <c r="B41" s="14">
        <v>2049</v>
      </c>
      <c r="C41" s="14">
        <v>2047</v>
      </c>
      <c r="D41" s="14">
        <v>737372144.39999998</v>
      </c>
      <c r="E41" s="14">
        <v>80139459.030000001</v>
      </c>
      <c r="F41" s="14">
        <v>1.0065182619999999</v>
      </c>
      <c r="G41" s="14">
        <v>1</v>
      </c>
      <c r="H41" s="14">
        <v>817511603.5</v>
      </c>
      <c r="I41" s="14">
        <v>1.0058755319999999</v>
      </c>
      <c r="J41" s="14">
        <v>260041266.51112401</v>
      </c>
      <c r="K41" s="14">
        <v>557470336.98887503</v>
      </c>
      <c r="L41" s="14">
        <v>37412075.654999897</v>
      </c>
      <c r="M41" s="14">
        <v>0</v>
      </c>
      <c r="N41" s="14">
        <f t="shared" si="4"/>
        <v>-1.9846207705576102E-2</v>
      </c>
      <c r="O41" s="14">
        <f t="shared" si="5"/>
        <v>1.8341327337231705E-2</v>
      </c>
    </row>
    <row r="42" spans="1:29">
      <c r="A42" s="14">
        <v>40</v>
      </c>
      <c r="B42" s="14">
        <v>2050</v>
      </c>
      <c r="C42" s="14">
        <v>2048</v>
      </c>
      <c r="D42" s="14">
        <v>742178529.10000002</v>
      </c>
      <c r="E42" s="14">
        <v>80139459.030000001</v>
      </c>
      <c r="F42" s="14">
        <v>1.0065182619999999</v>
      </c>
      <c r="G42" s="14">
        <v>1</v>
      </c>
      <c r="H42" s="14">
        <v>822317988.20000005</v>
      </c>
      <c r="I42" s="14">
        <v>1.0058792859999901</v>
      </c>
      <c r="J42" s="14">
        <v>255039203.185568</v>
      </c>
      <c r="K42" s="14">
        <v>567278785.014431</v>
      </c>
      <c r="L42" s="14">
        <v>37681964.875000097</v>
      </c>
      <c r="M42" s="14">
        <v>0</v>
      </c>
      <c r="N42" s="14">
        <f t="shared" si="4"/>
        <v>-1.9235652066561637E-2</v>
      </c>
      <c r="O42" s="14">
        <f t="shared" si="5"/>
        <v>1.7594564902834842E-2</v>
      </c>
    </row>
    <row r="43" spans="1:29">
      <c r="A43" s="14">
        <v>41</v>
      </c>
      <c r="B43" s="14">
        <v>2051</v>
      </c>
      <c r="C43" s="14">
        <v>2049</v>
      </c>
      <c r="D43" s="14">
        <v>747016243.10000002</v>
      </c>
      <c r="E43" s="14">
        <v>80139459.030000001</v>
      </c>
      <c r="F43" s="14">
        <v>1.0065182619999999</v>
      </c>
      <c r="G43" s="14">
        <v>1</v>
      </c>
      <c r="H43" s="14">
        <v>827155702.10000002</v>
      </c>
      <c r="I43" s="14">
        <v>1.005883021</v>
      </c>
      <c r="J43" s="14">
        <v>250287243.02629</v>
      </c>
      <c r="K43" s="14">
        <v>576868459.07370996</v>
      </c>
      <c r="L43" s="14">
        <v>37953613.309999898</v>
      </c>
      <c r="M43" s="14">
        <v>0</v>
      </c>
      <c r="N43" s="14">
        <f t="shared" si="4"/>
        <v>-1.8632273391398724E-2</v>
      </c>
      <c r="O43" s="14">
        <f t="shared" si="5"/>
        <v>1.6904693622616263E-2</v>
      </c>
    </row>
    <row r="44" spans="1:29">
      <c r="A44" s="14">
        <v>42</v>
      </c>
      <c r="B44" s="14">
        <v>2052</v>
      </c>
      <c r="C44" s="14">
        <v>2050</v>
      </c>
      <c r="D44" s="14">
        <v>751885490.60000002</v>
      </c>
      <c r="E44" s="14">
        <v>80139459.030000001</v>
      </c>
      <c r="F44" s="14">
        <v>1.0065182619999999</v>
      </c>
      <c r="G44" s="14">
        <v>1</v>
      </c>
      <c r="H44" s="14">
        <v>832024949.60000002</v>
      </c>
      <c r="I44" s="14">
        <v>1.0058867359999999</v>
      </c>
      <c r="J44" s="14">
        <v>245772880.874975</v>
      </c>
      <c r="K44" s="14">
        <v>586252068.72502398</v>
      </c>
      <c r="L44" s="14">
        <v>38227032.604999997</v>
      </c>
      <c r="M44" s="14">
        <v>0</v>
      </c>
      <c r="N44" s="14">
        <f t="shared" si="4"/>
        <v>-1.8036724911468238E-2</v>
      </c>
      <c r="O44" s="14">
        <f t="shared" si="5"/>
        <v>1.6266463356969574E-2</v>
      </c>
    </row>
    <row r="45" spans="1:29">
      <c r="A45" s="14">
        <v>43</v>
      </c>
      <c r="B45" s="14">
        <v>2053</v>
      </c>
      <c r="C45" s="14">
        <v>2051</v>
      </c>
      <c r="D45" s="14">
        <v>756786477.10000002</v>
      </c>
      <c r="E45" s="14">
        <v>80139459.030000001</v>
      </c>
      <c r="F45" s="14">
        <v>1.0065182619999999</v>
      </c>
      <c r="G45" s="14">
        <v>1</v>
      </c>
      <c r="H45" s="14">
        <v>836925936.10000002</v>
      </c>
      <c r="I45" s="14">
        <v>1.0058904319999999</v>
      </c>
      <c r="J45" s="14">
        <v>241484236.83122599</v>
      </c>
      <c r="K45" s="14">
        <v>595441699.26877296</v>
      </c>
      <c r="L45" s="14">
        <v>38502233.980000101</v>
      </c>
      <c r="M45" s="14">
        <v>0</v>
      </c>
      <c r="N45" s="14">
        <f t="shared" si="4"/>
        <v>-1.7449622710532631E-2</v>
      </c>
      <c r="O45" s="14">
        <f t="shared" si="5"/>
        <v>1.5675220666998335E-2</v>
      </c>
    </row>
    <row r="46" spans="1:29">
      <c r="A46" s="14">
        <v>44</v>
      </c>
      <c r="B46" s="14">
        <v>2054</v>
      </c>
      <c r="C46" s="14">
        <v>2052</v>
      </c>
      <c r="D46" s="14">
        <v>761719409.5</v>
      </c>
      <c r="E46" s="14">
        <v>80139459.030000001</v>
      </c>
      <c r="F46" s="14">
        <v>1.0065182619999999</v>
      </c>
      <c r="G46" s="14">
        <v>1</v>
      </c>
      <c r="H46" s="14">
        <v>841858868.5</v>
      </c>
      <c r="I46" s="14">
        <v>1.005894109</v>
      </c>
      <c r="J46" s="14">
        <v>237410024.989665</v>
      </c>
      <c r="K46" s="14">
        <v>604448843.51033401</v>
      </c>
      <c r="L46" s="14">
        <v>38779229.204999901</v>
      </c>
      <c r="M46" s="14">
        <v>0</v>
      </c>
      <c r="N46" s="14">
        <f t="shared" si="4"/>
        <v>-1.6871543646173714E-2</v>
      </c>
      <c r="O46" s="14">
        <f t="shared" si="5"/>
        <v>1.5126828122085101E-2</v>
      </c>
    </row>
    <row r="47" spans="1:29">
      <c r="A47" s="14">
        <v>45</v>
      </c>
      <c r="B47" s="14">
        <v>2055</v>
      </c>
      <c r="C47" s="14">
        <v>2053</v>
      </c>
      <c r="D47" s="14">
        <v>766684496</v>
      </c>
      <c r="E47" s="14">
        <v>80139459.030000001</v>
      </c>
      <c r="F47" s="14">
        <v>1.0065182619999999</v>
      </c>
      <c r="G47" s="14">
        <v>1</v>
      </c>
      <c r="H47" s="14">
        <v>846823955</v>
      </c>
      <c r="I47" s="14">
        <v>1.0058977659999999</v>
      </c>
      <c r="J47" s="14">
        <v>233539523.74018201</v>
      </c>
      <c r="K47" s="14">
        <v>613284431.259817</v>
      </c>
      <c r="L47" s="14">
        <v>39058029.9249999</v>
      </c>
      <c r="M47" s="14">
        <v>0</v>
      </c>
      <c r="N47" s="14">
        <f t="shared" si="4"/>
        <v>-1.6303023638751024E-2</v>
      </c>
      <c r="O47" s="14">
        <f t="shared" si="5"/>
        <v>1.4617593935940532E-2</v>
      </c>
    </row>
    <row r="48" spans="1:29">
      <c r="A48" s="14">
        <v>46</v>
      </c>
      <c r="B48" s="14">
        <v>2056</v>
      </c>
      <c r="C48" s="14">
        <v>2054</v>
      </c>
      <c r="D48" s="14">
        <v>771681946.29999995</v>
      </c>
      <c r="E48" s="14">
        <v>80139459.030000001</v>
      </c>
      <c r="F48" s="14">
        <v>1.0065182619999999</v>
      </c>
      <c r="G48" s="14">
        <v>1</v>
      </c>
      <c r="H48" s="14">
        <v>851821405.29999995</v>
      </c>
      <c r="I48" s="14">
        <v>1.0059014040000001</v>
      </c>
      <c r="J48" s="14">
        <v>229862547.55317301</v>
      </c>
      <c r="K48" s="14">
        <v>621958857.74682605</v>
      </c>
      <c r="L48" s="14">
        <v>39338648.0499999</v>
      </c>
      <c r="M48" s="14">
        <v>0</v>
      </c>
      <c r="N48" s="14">
        <f t="shared" si="4"/>
        <v>-1.5744556330857806E-2</v>
      </c>
      <c r="O48" s="14">
        <f t="shared" si="5"/>
        <v>1.4144214405035438E-2</v>
      </c>
    </row>
    <row r="49" spans="1:15">
      <c r="A49" s="14">
        <v>47</v>
      </c>
      <c r="B49" s="14">
        <v>2057</v>
      </c>
      <c r="C49" s="14">
        <v>2055</v>
      </c>
      <c r="D49" s="14">
        <v>776711971.20000005</v>
      </c>
      <c r="E49" s="14">
        <v>80139459.030000001</v>
      </c>
      <c r="F49" s="14">
        <v>1.0065182619999999</v>
      </c>
      <c r="G49" s="14">
        <v>1</v>
      </c>
      <c r="H49" s="14">
        <v>856851430.29999995</v>
      </c>
      <c r="I49" s="14">
        <v>1.005905023</v>
      </c>
      <c r="J49" s="14">
        <v>226369420.17551401</v>
      </c>
      <c r="K49" s="14">
        <v>630482010.12448502</v>
      </c>
      <c r="L49" s="14">
        <v>39621095.264999896</v>
      </c>
      <c r="M49" s="14">
        <v>0</v>
      </c>
      <c r="N49" s="14">
        <f t="shared" si="4"/>
        <v>-1.5196592114907093E-2</v>
      </c>
      <c r="O49" s="14">
        <f t="shared" si="5"/>
        <v>1.3703723761625985E-2</v>
      </c>
    </row>
    <row r="50" spans="1:15">
      <c r="A50" s="14">
        <v>48</v>
      </c>
      <c r="B50" s="14">
        <v>2058</v>
      </c>
      <c r="C50" s="14">
        <v>2056</v>
      </c>
      <c r="D50" s="14">
        <v>781774783.20000005</v>
      </c>
      <c r="E50" s="14">
        <v>80139459.030000001</v>
      </c>
      <c r="F50" s="14">
        <v>1.0065182619999999</v>
      </c>
      <c r="G50" s="14">
        <v>1</v>
      </c>
      <c r="H50" s="14">
        <v>861914242.29999995</v>
      </c>
      <c r="I50" s="14">
        <v>1.0059086230000001</v>
      </c>
      <c r="J50" s="14">
        <v>223050949.166738</v>
      </c>
      <c r="K50" s="14">
        <v>638863293.13326097</v>
      </c>
      <c r="L50" s="14">
        <v>39905383.514999896</v>
      </c>
      <c r="M50" s="14">
        <v>0</v>
      </c>
      <c r="N50" s="14">
        <f t="shared" si="4"/>
        <v>-1.4659537521468424E-2</v>
      </c>
      <c r="O50" s="14">
        <f t="shared" si="5"/>
        <v>1.3293453063190741E-2</v>
      </c>
    </row>
    <row r="51" spans="1:15">
      <c r="A51" s="14">
        <v>49</v>
      </c>
      <c r="B51" s="14">
        <v>2059</v>
      </c>
      <c r="C51" s="14">
        <v>2057</v>
      </c>
      <c r="D51" s="14">
        <v>786870596</v>
      </c>
      <c r="E51" s="14">
        <v>80139459.030000001</v>
      </c>
      <c r="F51" s="14">
        <v>1.0065182619999999</v>
      </c>
      <c r="G51" s="14">
        <v>1</v>
      </c>
      <c r="H51" s="14">
        <v>867010055</v>
      </c>
      <c r="I51" s="14">
        <v>1.0059122039999999</v>
      </c>
      <c r="J51" s="14">
        <v>219898401.70840099</v>
      </c>
      <c r="K51" s="14">
        <v>647111653.29159796</v>
      </c>
      <c r="L51" s="14">
        <v>40191524.814999998</v>
      </c>
      <c r="M51" s="14">
        <v>0</v>
      </c>
      <c r="N51" s="14">
        <f t="shared" si="4"/>
        <v>-1.4133754956498157E-2</v>
      </c>
      <c r="O51" s="14">
        <f t="shared" si="5"/>
        <v>1.2910994021715583E-2</v>
      </c>
    </row>
    <row r="52" spans="1:15">
      <c r="A52" s="14">
        <v>50</v>
      </c>
      <c r="B52" s="14">
        <v>2060</v>
      </c>
      <c r="C52" s="14">
        <v>2058</v>
      </c>
      <c r="D52" s="14">
        <v>791999624.5</v>
      </c>
      <c r="E52" s="14">
        <v>80139459.030000001</v>
      </c>
      <c r="F52" s="14">
        <v>1.0065182619999999</v>
      </c>
      <c r="G52" s="14">
        <v>1</v>
      </c>
      <c r="H52" s="14">
        <v>872139083.60000002</v>
      </c>
      <c r="I52" s="14">
        <v>1.005915766</v>
      </c>
      <c r="J52" s="14">
        <v>216903481.62298101</v>
      </c>
      <c r="K52" s="14">
        <v>655235601.977018</v>
      </c>
      <c r="L52" s="14">
        <v>40479531.350000001</v>
      </c>
      <c r="M52" s="14">
        <v>0</v>
      </c>
      <c r="N52" s="14">
        <f t="shared" si="4"/>
        <v>-1.361956277149956E-2</v>
      </c>
      <c r="O52" s="14">
        <f t="shared" si="5"/>
        <v>1.255416842533541E-2</v>
      </c>
    </row>
  </sheetData>
  <mergeCells count="2">
    <mergeCell ref="Y3:AC3"/>
    <mergeCell ref="Y10:AC10"/>
  </mergeCells>
  <conditionalFormatting sqref="AA11:AA1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2"/>
  <sheetViews>
    <sheetView workbookViewId="0">
      <pane xSplit="3" ySplit="1" topLeftCell="R20" activePane="bottomRight" state="frozen"/>
      <selection pane="topRight" activeCell="D1" sqref="D1"/>
      <selection pane="bottomLeft" activeCell="A2" sqref="A2"/>
      <selection pane="bottomRight" activeCell="B1" sqref="B1:AM52"/>
    </sheetView>
  </sheetViews>
  <sheetFormatPr defaultRowHeight="14.4"/>
  <sheetData>
    <row r="1" spans="1:40">
      <c r="B1" t="s">
        <v>0</v>
      </c>
      <c r="C1" t="s">
        <v>1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57</v>
      </c>
      <c r="AK1" t="s">
        <v>58</v>
      </c>
      <c r="AL1" t="s">
        <v>59</v>
      </c>
      <c r="AM1" t="s">
        <v>60</v>
      </c>
    </row>
    <row r="2" spans="1:40">
      <c r="A2">
        <v>0</v>
      </c>
      <c r="B2">
        <v>2010</v>
      </c>
      <c r="C2">
        <v>2008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40">
      <c r="A3">
        <v>1</v>
      </c>
      <c r="B3">
        <v>2011</v>
      </c>
      <c r="C3">
        <v>2009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40">
      <c r="A4">
        <v>2</v>
      </c>
      <c r="B4">
        <v>2012</v>
      </c>
      <c r="C4">
        <v>2010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40">
      <c r="A5">
        <v>3</v>
      </c>
      <c r="B5">
        <v>2013</v>
      </c>
      <c r="C5">
        <v>2011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40">
      <c r="A6">
        <v>4</v>
      </c>
      <c r="B6">
        <v>2014</v>
      </c>
      <c r="C6">
        <v>2012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</row>
    <row r="7" spans="1:40">
      <c r="A7">
        <v>5</v>
      </c>
      <c r="B7">
        <v>2015</v>
      </c>
      <c r="C7">
        <v>2013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40">
      <c r="A8">
        <v>6</v>
      </c>
      <c r="B8">
        <v>2016</v>
      </c>
      <c r="C8">
        <v>2014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40">
      <c r="A9">
        <v>7</v>
      </c>
      <c r="B9">
        <v>2017</v>
      </c>
      <c r="C9">
        <v>2015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</row>
    <row r="10" spans="1:40">
      <c r="A10">
        <v>8</v>
      </c>
      <c r="B10">
        <v>2018</v>
      </c>
      <c r="C10">
        <v>2016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40">
      <c r="A11">
        <v>9</v>
      </c>
      <c r="B11">
        <v>2019</v>
      </c>
      <c r="C11">
        <v>2017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40">
      <c r="A12">
        <v>10</v>
      </c>
      <c r="B12">
        <v>2020</v>
      </c>
      <c r="C12">
        <v>2018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40">
      <c r="A13">
        <v>11</v>
      </c>
      <c r="B13">
        <v>2021</v>
      </c>
      <c r="C13">
        <v>2019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40">
      <c r="A14">
        <v>12</v>
      </c>
      <c r="B14">
        <v>2022</v>
      </c>
      <c r="C14">
        <v>2020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40">
      <c r="A15">
        <v>13</v>
      </c>
      <c r="B15">
        <v>2023</v>
      </c>
      <c r="C15">
        <v>2021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</row>
    <row r="16" spans="1:40">
      <c r="A16">
        <v>14</v>
      </c>
      <c r="B16">
        <v>2024</v>
      </c>
      <c r="C16">
        <v>2022</v>
      </c>
      <c r="D16">
        <v>6788508.1114275297</v>
      </c>
      <c r="E16">
        <v>52755586.157936104</v>
      </c>
      <c r="F16">
        <v>6308854.2808058299</v>
      </c>
      <c r="G16">
        <v>2090278.20791087</v>
      </c>
      <c r="H16">
        <v>107276.516619291</v>
      </c>
      <c r="I16">
        <v>2720407.3424253399</v>
      </c>
      <c r="J16">
        <v>2183714.94856267</v>
      </c>
      <c r="K16">
        <v>2649825.3439497799</v>
      </c>
      <c r="L16">
        <v>7783951.9676946905</v>
      </c>
      <c r="M16">
        <v>2198552.2878668802</v>
      </c>
      <c r="N16">
        <v>11438965.8585338</v>
      </c>
      <c r="O16">
        <v>2219657.2922374299</v>
      </c>
      <c r="P16">
        <v>1773249.26079535</v>
      </c>
      <c r="Q16">
        <v>1779306.67621126</v>
      </c>
      <c r="R16">
        <v>3138296.3850737498</v>
      </c>
      <c r="S16">
        <v>428558.285122398</v>
      </c>
      <c r="T16">
        <v>0</v>
      </c>
      <c r="U16">
        <v>617630.50534215197</v>
      </c>
      <c r="V16">
        <v>107821.955359567</v>
      </c>
      <c r="W16">
        <v>407795.49768517498</v>
      </c>
      <c r="X16">
        <v>203418.00091695</v>
      </c>
      <c r="Y16">
        <v>11233755.7575325</v>
      </c>
      <c r="Z16">
        <v>0</v>
      </c>
      <c r="AA16">
        <v>0</v>
      </c>
      <c r="AB16">
        <v>1438945.8744351601</v>
      </c>
      <c r="AC16">
        <v>628243.91550414904</v>
      </c>
      <c r="AD16">
        <v>10979899.1192626</v>
      </c>
      <c r="AE16">
        <v>37727.025479921998</v>
      </c>
      <c r="AF16">
        <v>1756595.2239546201</v>
      </c>
      <c r="AG16">
        <v>2159518.0835018898</v>
      </c>
      <c r="AH16">
        <v>222584.296579663</v>
      </c>
      <c r="AI16">
        <v>285772.41807312903</v>
      </c>
      <c r="AJ16">
        <v>1032164.53360602</v>
      </c>
      <c r="AK16">
        <v>26501499.717526399</v>
      </c>
      <c r="AL16">
        <v>14769779.2784339</v>
      </c>
      <c r="AM16">
        <v>16469734.1836107</v>
      </c>
      <c r="AN16">
        <f>+SUM(Z16:AM16)/SUM(D16:AM16)</f>
        <v>0.39075552860924384</v>
      </c>
    </row>
    <row r="17" spans="1:40">
      <c r="A17">
        <v>15</v>
      </c>
      <c r="B17">
        <v>2025</v>
      </c>
      <c r="C17">
        <v>2023</v>
      </c>
      <c r="D17">
        <v>7587735.7563415496</v>
      </c>
      <c r="E17">
        <v>56868134.9993622</v>
      </c>
      <c r="F17">
        <v>7582940.7275826298</v>
      </c>
      <c r="G17">
        <v>2844819.3795101298</v>
      </c>
      <c r="H17">
        <v>133071.78427931399</v>
      </c>
      <c r="I17">
        <v>3154165.19476172</v>
      </c>
      <c r="J17">
        <v>2570479.25969399</v>
      </c>
      <c r="K17">
        <v>3035639.0221350398</v>
      </c>
      <c r="L17">
        <v>8992495.7309094593</v>
      </c>
      <c r="M17">
        <v>2572686.8656397201</v>
      </c>
      <c r="N17">
        <v>12862503.595158201</v>
      </c>
      <c r="O17">
        <v>2353927.12904373</v>
      </c>
      <c r="P17">
        <v>1961046.3047498199</v>
      </c>
      <c r="Q17">
        <v>1918631.1791071701</v>
      </c>
      <c r="R17">
        <v>3648346.21657003</v>
      </c>
      <c r="S17">
        <v>688803.82653382095</v>
      </c>
      <c r="T17">
        <v>125441.30829669</v>
      </c>
      <c r="U17">
        <v>758308.55848073296</v>
      </c>
      <c r="V17">
        <v>122882.052347359</v>
      </c>
      <c r="W17">
        <v>482793.66591211897</v>
      </c>
      <c r="X17">
        <v>221576.72462243601</v>
      </c>
      <c r="Y17">
        <v>11820667.3747536</v>
      </c>
      <c r="Z17">
        <v>0</v>
      </c>
      <c r="AA17">
        <v>0</v>
      </c>
      <c r="AB17">
        <v>1383896.1042037101</v>
      </c>
      <c r="AC17">
        <v>600853.77591554099</v>
      </c>
      <c r="AD17">
        <v>10455500.020813201</v>
      </c>
      <c r="AE17">
        <v>35895.536882353001</v>
      </c>
      <c r="AF17">
        <v>1679748.02934072</v>
      </c>
      <c r="AG17">
        <v>2058042.41560656</v>
      </c>
      <c r="AH17">
        <v>212645.36477437601</v>
      </c>
      <c r="AI17">
        <v>271650.225282386</v>
      </c>
      <c r="AJ17">
        <v>981689.19689701498</v>
      </c>
      <c r="AK17">
        <v>26313772.0208969</v>
      </c>
      <c r="AL17">
        <v>14284195.9996638</v>
      </c>
      <c r="AM17">
        <v>15842990.788410701</v>
      </c>
      <c r="AN17">
        <f t="shared" ref="AN17:AN43" si="0">+SUM(Z17:AM17)/SUM(D17:AM17)</f>
        <v>0.35906411944086863</v>
      </c>
    </row>
    <row r="18" spans="1:40">
      <c r="A18">
        <v>16</v>
      </c>
      <c r="B18">
        <v>2026</v>
      </c>
      <c r="C18">
        <v>2024</v>
      </c>
      <c r="D18">
        <v>8325812.2298534801</v>
      </c>
      <c r="E18">
        <v>60770664.242250502</v>
      </c>
      <c r="F18">
        <v>8781068.6692893095</v>
      </c>
      <c r="G18">
        <v>3556584.74937328</v>
      </c>
      <c r="H18">
        <v>157206.98352301199</v>
      </c>
      <c r="I18">
        <v>3558475.1231909599</v>
      </c>
      <c r="J18">
        <v>2930890.9936125199</v>
      </c>
      <c r="K18">
        <v>3393601.6565106199</v>
      </c>
      <c r="L18">
        <v>10123475.3807627</v>
      </c>
      <c r="M18">
        <v>2921960.6296885698</v>
      </c>
      <c r="N18">
        <v>14223094.972727699</v>
      </c>
      <c r="O18">
        <v>2479706.5048704501</v>
      </c>
      <c r="P18">
        <v>2134783.3699838598</v>
      </c>
      <c r="Q18">
        <v>2047606.70644308</v>
      </c>
      <c r="R18">
        <v>4115572.6697598998</v>
      </c>
      <c r="S18">
        <v>929398.24139899795</v>
      </c>
      <c r="T18">
        <v>241702.78515405901</v>
      </c>
      <c r="U18">
        <v>888107.68340493902</v>
      </c>
      <c r="V18">
        <v>136728.40658043799</v>
      </c>
      <c r="W18">
        <v>551820.93259631004</v>
      </c>
      <c r="X18">
        <v>238322.80651555999</v>
      </c>
      <c r="Y18">
        <v>12328241.472029099</v>
      </c>
      <c r="Z18">
        <v>0</v>
      </c>
      <c r="AA18">
        <v>0</v>
      </c>
      <c r="AB18">
        <v>1331401.7925747701</v>
      </c>
      <c r="AC18">
        <v>574784.58326002199</v>
      </c>
      <c r="AD18">
        <v>9957034.0207616091</v>
      </c>
      <c r="AE18">
        <v>34154.849586621698</v>
      </c>
      <c r="AF18">
        <v>1606592.7560083</v>
      </c>
      <c r="AG18">
        <v>1961568.3088662899</v>
      </c>
      <c r="AH18">
        <v>203190.23019071799</v>
      </c>
      <c r="AI18">
        <v>258233.35790237199</v>
      </c>
      <c r="AJ18">
        <v>933725.18544347701</v>
      </c>
      <c r="AK18">
        <v>26092020.992984898</v>
      </c>
      <c r="AL18">
        <v>13814455.5795446</v>
      </c>
      <c r="AM18">
        <v>15240419.631111801</v>
      </c>
      <c r="AN18">
        <f t="shared" si="0"/>
        <v>0.33207333282770207</v>
      </c>
    </row>
    <row r="19" spans="1:40">
      <c r="A19">
        <v>17</v>
      </c>
      <c r="B19">
        <v>2027</v>
      </c>
      <c r="C19">
        <v>2025</v>
      </c>
      <c r="D19">
        <v>9429078.1363579594</v>
      </c>
      <c r="E19">
        <v>67073387.376591198</v>
      </c>
      <c r="F19">
        <v>10510906.3951379</v>
      </c>
      <c r="G19">
        <v>4555496.9173519704</v>
      </c>
      <c r="H19">
        <v>191505.80027314799</v>
      </c>
      <c r="I19">
        <v>4149090.025254</v>
      </c>
      <c r="J19">
        <v>3452536.1800635098</v>
      </c>
      <c r="K19">
        <v>3918863.2890736498</v>
      </c>
      <c r="L19">
        <v>11784739.656899501</v>
      </c>
      <c r="M19">
        <v>3429955.3872131398</v>
      </c>
      <c r="N19">
        <v>16300254.110832101</v>
      </c>
      <c r="O19">
        <v>2691024.1698203599</v>
      </c>
      <c r="P19">
        <v>2398710.6216211701</v>
      </c>
      <c r="Q19">
        <v>2252600.1452529202</v>
      </c>
      <c r="R19">
        <v>4786562.8324054098</v>
      </c>
      <c r="S19">
        <v>1255103.4375762199</v>
      </c>
      <c r="T19">
        <v>395506.19991059601</v>
      </c>
      <c r="U19">
        <v>1070963.0102977001</v>
      </c>
      <c r="V19">
        <v>156976.64518815099</v>
      </c>
      <c r="W19">
        <v>650360.04284612206</v>
      </c>
      <c r="X19">
        <v>264298.28101505502</v>
      </c>
      <c r="Y19">
        <v>13168340.993008099</v>
      </c>
      <c r="Z19">
        <v>0</v>
      </c>
      <c r="AA19">
        <v>0</v>
      </c>
      <c r="AB19">
        <v>1287733.0489312599</v>
      </c>
      <c r="AC19">
        <v>551493.79867756495</v>
      </c>
      <c r="AD19">
        <v>9492521.3591750395</v>
      </c>
      <c r="AE19">
        <v>32521.207605911299</v>
      </c>
      <c r="AF19">
        <v>1541104.88211602</v>
      </c>
      <c r="AG19">
        <v>1872307.72464885</v>
      </c>
      <c r="AH19">
        <v>194645.391756478</v>
      </c>
      <c r="AI19">
        <v>245549.221642458</v>
      </c>
      <c r="AJ19">
        <v>888576.016160278</v>
      </c>
      <c r="AK19">
        <v>26261614.411807202</v>
      </c>
      <c r="AL19">
        <v>13454654.586692899</v>
      </c>
      <c r="AM19">
        <v>14734129.2696632</v>
      </c>
      <c r="AN19">
        <f t="shared" si="0"/>
        <v>0.3009551048289279</v>
      </c>
    </row>
    <row r="20" spans="1:40">
      <c r="A20">
        <v>18</v>
      </c>
      <c r="B20">
        <v>2028</v>
      </c>
      <c r="C20">
        <v>2026</v>
      </c>
      <c r="D20">
        <v>10816575.7570384</v>
      </c>
      <c r="E20">
        <v>75346278.763989598</v>
      </c>
      <c r="F20">
        <v>12666977.006188201</v>
      </c>
      <c r="G20">
        <v>5784510.3886295799</v>
      </c>
      <c r="H20">
        <v>233889.63161123599</v>
      </c>
      <c r="I20">
        <v>4885326.2143641897</v>
      </c>
      <c r="J20">
        <v>4100802.0228465898</v>
      </c>
      <c r="K20">
        <v>4575348.2976600695</v>
      </c>
      <c r="L20">
        <v>13865614.4948567</v>
      </c>
      <c r="M20">
        <v>4063160.7476216201</v>
      </c>
      <c r="N20">
        <v>18969791.378806598</v>
      </c>
      <c r="O20">
        <v>2971250.1369556799</v>
      </c>
      <c r="P20">
        <v>2733357.7653067899</v>
      </c>
      <c r="Q20">
        <v>2517784.6830452201</v>
      </c>
      <c r="R20">
        <v>5613103.6525522796</v>
      </c>
      <c r="S20">
        <v>1646011.0325794199</v>
      </c>
      <c r="T20">
        <v>578171.50919436</v>
      </c>
      <c r="U20">
        <v>1294943.2004247699</v>
      </c>
      <c r="V20">
        <v>182197.402638459</v>
      </c>
      <c r="W20">
        <v>771711.23195381695</v>
      </c>
      <c r="X20">
        <v>297586.91868319199</v>
      </c>
      <c r="Y20">
        <v>14250632.263582001</v>
      </c>
      <c r="Z20">
        <v>0</v>
      </c>
      <c r="AA20">
        <v>0</v>
      </c>
      <c r="AB20">
        <v>1251589.5807030001</v>
      </c>
      <c r="AC20">
        <v>530638.35483469802</v>
      </c>
      <c r="AD20">
        <v>9059014.8211188</v>
      </c>
      <c r="AE20">
        <v>30986.485618311901</v>
      </c>
      <c r="AF20">
        <v>1482346.30675614</v>
      </c>
      <c r="AG20">
        <v>1789569.4966440799</v>
      </c>
      <c r="AH20">
        <v>186904.719992753</v>
      </c>
      <c r="AI20">
        <v>233552.45525955001</v>
      </c>
      <c r="AJ20">
        <v>846043.31892785395</v>
      </c>
      <c r="AK20">
        <v>26735866.475809801</v>
      </c>
      <c r="AL20">
        <v>13184948.721481301</v>
      </c>
      <c r="AM20">
        <v>14307853.216548501</v>
      </c>
      <c r="AN20">
        <f t="shared" si="0"/>
        <v>0.27012467816192365</v>
      </c>
    </row>
    <row r="21" spans="1:40">
      <c r="A21">
        <v>19</v>
      </c>
      <c r="B21">
        <v>2029</v>
      </c>
      <c r="C21">
        <v>2027</v>
      </c>
      <c r="D21">
        <v>11802753.1239173</v>
      </c>
      <c r="E21">
        <v>81290290.024980098</v>
      </c>
      <c r="F21">
        <v>14258529.379888</v>
      </c>
      <c r="G21">
        <v>6704835.3094983296</v>
      </c>
      <c r="H21">
        <v>265254.60536613798</v>
      </c>
      <c r="I21">
        <v>5418230.7193049099</v>
      </c>
      <c r="J21">
        <v>4572260.2056090403</v>
      </c>
      <c r="K21">
        <v>5048070.8204652304</v>
      </c>
      <c r="L21">
        <v>15378907.746583</v>
      </c>
      <c r="M21">
        <v>4524008.0897662695</v>
      </c>
      <c r="N21">
        <v>20940407.6092964</v>
      </c>
      <c r="O21">
        <v>3166497.15452962</v>
      </c>
      <c r="P21">
        <v>2970264.4633950698</v>
      </c>
      <c r="Q21">
        <v>2703082.81569752</v>
      </c>
      <c r="R21">
        <v>6202733.6498658704</v>
      </c>
      <c r="S21">
        <v>1934984.7086789501</v>
      </c>
      <c r="T21">
        <v>715102.60275906103</v>
      </c>
      <c r="U21">
        <v>1457655.1390837801</v>
      </c>
      <c r="V21">
        <v>200186.46265546899</v>
      </c>
      <c r="W21">
        <v>859112.81626453705</v>
      </c>
      <c r="X21">
        <v>320985.96190645703</v>
      </c>
      <c r="Y21">
        <v>14971624.6700167</v>
      </c>
      <c r="Z21">
        <v>0</v>
      </c>
      <c r="AA21">
        <v>0</v>
      </c>
      <c r="AB21">
        <v>1212418.2316531399</v>
      </c>
      <c r="AC21">
        <v>509675.31198819203</v>
      </c>
      <c r="AD21">
        <v>8640145.7394480798</v>
      </c>
      <c r="AE21">
        <v>29512.8450129255</v>
      </c>
      <c r="AF21">
        <v>1423391.0086793799</v>
      </c>
      <c r="AG21">
        <v>1709107.11258266</v>
      </c>
      <c r="AH21">
        <v>179210.21087270201</v>
      </c>
      <c r="AI21">
        <v>222107.474114554</v>
      </c>
      <c r="AJ21">
        <v>805312.83599325095</v>
      </c>
      <c r="AK21">
        <v>26855834.343341801</v>
      </c>
      <c r="AL21">
        <v>12855684.338645199</v>
      </c>
      <c r="AM21">
        <v>13845834.7296528</v>
      </c>
      <c r="AN21">
        <f t="shared" si="0"/>
        <v>0.24923257854557518</v>
      </c>
    </row>
    <row r="22" spans="1:40">
      <c r="A22">
        <v>20</v>
      </c>
      <c r="B22">
        <v>2030</v>
      </c>
      <c r="C22">
        <v>2028</v>
      </c>
      <c r="D22">
        <v>12735170.8078022</v>
      </c>
      <c r="E22">
        <v>87070045.094863504</v>
      </c>
      <c r="F22">
        <v>15785977.9631398</v>
      </c>
      <c r="G22">
        <v>7588395.0651140502</v>
      </c>
      <c r="H22">
        <v>295283.50047554</v>
      </c>
      <c r="I22">
        <v>5924185.3214064399</v>
      </c>
      <c r="J22">
        <v>5020316.5936556598</v>
      </c>
      <c r="K22">
        <v>5496338.4305519396</v>
      </c>
      <c r="L22">
        <v>16823192.028755698</v>
      </c>
      <c r="M22">
        <v>4962818.1020907396</v>
      </c>
      <c r="N22">
        <v>22860552.6908352</v>
      </c>
      <c r="O22">
        <v>3354052.03544155</v>
      </c>
      <c r="P22">
        <v>3194355.7464280599</v>
      </c>
      <c r="Q22">
        <v>2879009.1636239099</v>
      </c>
      <c r="R22">
        <v>6754936.7049320098</v>
      </c>
      <c r="S22">
        <v>2206984.2101545101</v>
      </c>
      <c r="T22">
        <v>844221.84940769302</v>
      </c>
      <c r="U22">
        <v>1611020.03445785</v>
      </c>
      <c r="V22">
        <v>217127.240746892</v>
      </c>
      <c r="W22">
        <v>941352.230061132</v>
      </c>
      <c r="X22">
        <v>343176.22778526798</v>
      </c>
      <c r="Y22">
        <v>15655995.8233514</v>
      </c>
      <c r="Z22">
        <v>0</v>
      </c>
      <c r="AA22">
        <v>0</v>
      </c>
      <c r="AB22">
        <v>1175346.36518218</v>
      </c>
      <c r="AC22">
        <v>489793.95018235198</v>
      </c>
      <c r="AD22">
        <v>8242425.2511501703</v>
      </c>
      <c r="AE22">
        <v>28113.3427089779</v>
      </c>
      <c r="AF22">
        <v>1367474.8538391599</v>
      </c>
      <c r="AG22">
        <v>1632722.0968347599</v>
      </c>
      <c r="AH22">
        <v>171910.36082090699</v>
      </c>
      <c r="AI22">
        <v>211236.139332288</v>
      </c>
      <c r="AJ22">
        <v>766628.33331111795</v>
      </c>
      <c r="AK22">
        <v>26953833.835094899</v>
      </c>
      <c r="AL22">
        <v>12540744.341083299</v>
      </c>
      <c r="AM22">
        <v>13404457.673815601</v>
      </c>
      <c r="AN22">
        <f t="shared" si="0"/>
        <v>0.23134129905472545</v>
      </c>
    </row>
    <row r="23" spans="1:40">
      <c r="A23">
        <v>21</v>
      </c>
      <c r="B23">
        <v>2031</v>
      </c>
      <c r="C23">
        <v>2029</v>
      </c>
      <c r="D23">
        <v>13616768.6332561</v>
      </c>
      <c r="E23">
        <v>92695189.285492793</v>
      </c>
      <c r="F23">
        <v>17252653.590532701</v>
      </c>
      <c r="G23">
        <v>8437029.7827600092</v>
      </c>
      <c r="H23">
        <v>324040.30630942999</v>
      </c>
      <c r="I23">
        <v>6404591.9558689501</v>
      </c>
      <c r="J23">
        <v>5446179.8979320005</v>
      </c>
      <c r="K23">
        <v>5921425.4730417598</v>
      </c>
      <c r="L23">
        <v>18202016.7880347</v>
      </c>
      <c r="M23">
        <v>5380714.54636933</v>
      </c>
      <c r="N23">
        <v>24732694.770757101</v>
      </c>
      <c r="O23">
        <v>3534322.48603675</v>
      </c>
      <c r="P23">
        <v>3406287.2912703301</v>
      </c>
      <c r="Q23">
        <v>3046042.9384848201</v>
      </c>
      <c r="R23">
        <v>7271789.7652112199</v>
      </c>
      <c r="S23">
        <v>2462927.43759163</v>
      </c>
      <c r="T23">
        <v>965946.12984137202</v>
      </c>
      <c r="U23">
        <v>1755539.0725855301</v>
      </c>
      <c r="V23">
        <v>233076.27444627401</v>
      </c>
      <c r="W23">
        <v>1018709.03229206</v>
      </c>
      <c r="X23">
        <v>364220.43230652198</v>
      </c>
      <c r="Y23">
        <v>16305641.2135481</v>
      </c>
      <c r="Z23">
        <v>0</v>
      </c>
      <c r="AA23">
        <v>0</v>
      </c>
      <c r="AB23">
        <v>1140271.4774285399</v>
      </c>
      <c r="AC23">
        <v>470940.77365704498</v>
      </c>
      <c r="AD23">
        <v>7864799.5172996596</v>
      </c>
      <c r="AE23">
        <v>26784.279877175901</v>
      </c>
      <c r="AF23">
        <v>1314447.50229858</v>
      </c>
      <c r="AG23">
        <v>1560211.5278717701</v>
      </c>
      <c r="AH23">
        <v>164985.61030974801</v>
      </c>
      <c r="AI23">
        <v>200909.79248843199</v>
      </c>
      <c r="AJ23">
        <v>729887.67683926597</v>
      </c>
      <c r="AK23">
        <v>27031373.100258902</v>
      </c>
      <c r="AL23">
        <v>12239483.205768101</v>
      </c>
      <c r="AM23">
        <v>12982762.049947999</v>
      </c>
      <c r="AN23">
        <f t="shared" si="0"/>
        <v>0.21584843966953543</v>
      </c>
    </row>
    <row r="24" spans="1:40">
      <c r="A24">
        <v>22</v>
      </c>
      <c r="B24">
        <v>2032</v>
      </c>
      <c r="C24">
        <v>2030</v>
      </c>
      <c r="D24">
        <v>14954713.5792164</v>
      </c>
      <c r="E24">
        <v>101543617.128269</v>
      </c>
      <c r="F24">
        <v>19418317.852936301</v>
      </c>
      <c r="G24">
        <v>9664571.5505379494</v>
      </c>
      <c r="H24">
        <v>366154.87698413501</v>
      </c>
      <c r="I24">
        <v>7119364.3810795797</v>
      </c>
      <c r="J24">
        <v>6076511.3369070096</v>
      </c>
      <c r="K24">
        <v>6557402.1225666804</v>
      </c>
      <c r="L24">
        <v>20260401.266751401</v>
      </c>
      <c r="M24">
        <v>6000933.5209141299</v>
      </c>
      <c r="N24">
        <v>27579347.004721701</v>
      </c>
      <c r="O24">
        <v>3824284.4391735401</v>
      </c>
      <c r="P24">
        <v>3730136.41844104</v>
      </c>
      <c r="Q24">
        <v>3308174.8656197898</v>
      </c>
      <c r="R24">
        <v>8037357.34056924</v>
      </c>
      <c r="S24">
        <v>2824873.3182935901</v>
      </c>
      <c r="T24">
        <v>1134960.5193787799</v>
      </c>
      <c r="U24">
        <v>1966258.53735308</v>
      </c>
      <c r="V24">
        <v>256966.98620321299</v>
      </c>
      <c r="W24">
        <v>1132634.17575563</v>
      </c>
      <c r="X24">
        <v>396888.56882336602</v>
      </c>
      <c r="Y24">
        <v>17399200.261974901</v>
      </c>
      <c r="Z24">
        <v>0</v>
      </c>
      <c r="AA24">
        <v>0</v>
      </c>
      <c r="AB24">
        <v>1115035.38495173</v>
      </c>
      <c r="AC24">
        <v>454953.72226524202</v>
      </c>
      <c r="AD24">
        <v>7517826.6531539904</v>
      </c>
      <c r="AE24">
        <v>25547.8118167801</v>
      </c>
      <c r="AF24">
        <v>1269308.5383397101</v>
      </c>
      <c r="AG24">
        <v>1494440.56032148</v>
      </c>
      <c r="AH24">
        <v>158977.245129852</v>
      </c>
      <c r="AI24">
        <v>191180.11286108301</v>
      </c>
      <c r="AJ24">
        <v>695526.89701835904</v>
      </c>
      <c r="AK24">
        <v>27559491.182763599</v>
      </c>
      <c r="AL24">
        <v>12059118.7946862</v>
      </c>
      <c r="AM24">
        <v>12661833.396334801</v>
      </c>
      <c r="AN24">
        <f t="shared" si="0"/>
        <v>0.19833304562217258</v>
      </c>
    </row>
    <row r="25" spans="1:40">
      <c r="A25">
        <v>23</v>
      </c>
      <c r="B25">
        <v>2033</v>
      </c>
      <c r="C25">
        <v>2031</v>
      </c>
      <c r="D25">
        <v>16492797.780646799</v>
      </c>
      <c r="E25">
        <v>111978148.623463</v>
      </c>
      <c r="F25">
        <v>21908705.127774902</v>
      </c>
      <c r="G25">
        <v>11067463.120923299</v>
      </c>
      <c r="H25">
        <v>414398.56717801403</v>
      </c>
      <c r="I25">
        <v>7937903.6798641002</v>
      </c>
      <c r="J25">
        <v>6797641.69030271</v>
      </c>
      <c r="K25">
        <v>7286448.4793106597</v>
      </c>
      <c r="L25">
        <v>22627199.295151401</v>
      </c>
      <c r="M25">
        <v>6711830.4313370902</v>
      </c>
      <c r="N25">
        <v>30907466.545878101</v>
      </c>
      <c r="O25">
        <v>4166041.2091777199</v>
      </c>
      <c r="P25">
        <v>4103161.2418468902</v>
      </c>
      <c r="Q25">
        <v>3613082.9350436898</v>
      </c>
      <c r="R25">
        <v>8906495.4381868709</v>
      </c>
      <c r="S25">
        <v>3230888.5872032498</v>
      </c>
      <c r="T25">
        <v>1323600.40071022</v>
      </c>
      <c r="U25">
        <v>2205158.0070859799</v>
      </c>
      <c r="V25">
        <v>284266.94811096299</v>
      </c>
      <c r="W25">
        <v>1262073.3579486599</v>
      </c>
      <c r="X25">
        <v>434755.56311754702</v>
      </c>
      <c r="Y25">
        <v>18695436.6965583</v>
      </c>
      <c r="Z25">
        <v>0</v>
      </c>
      <c r="AA25">
        <v>0</v>
      </c>
      <c r="AB25">
        <v>1095578.70806171</v>
      </c>
      <c r="AC25">
        <v>440840.781171137</v>
      </c>
      <c r="AD25">
        <v>7194779.9325036099</v>
      </c>
      <c r="AE25">
        <v>24387.7740713657</v>
      </c>
      <c r="AF25">
        <v>1229352.76148908</v>
      </c>
      <c r="AG25">
        <v>1433698.16334243</v>
      </c>
      <c r="AH25">
        <v>153587.87470281401</v>
      </c>
      <c r="AI25">
        <v>181981.81389931499</v>
      </c>
      <c r="AJ25">
        <v>663187.47614424303</v>
      </c>
      <c r="AK25">
        <v>28293664.648446601</v>
      </c>
      <c r="AL25">
        <v>11943383.7067078</v>
      </c>
      <c r="AM25">
        <v>12398134.2421478</v>
      </c>
      <c r="AN25">
        <f t="shared" si="0"/>
        <v>0.18201232573251694</v>
      </c>
    </row>
    <row r="26" spans="1:40">
      <c r="A26">
        <v>24</v>
      </c>
      <c r="B26">
        <v>2034</v>
      </c>
      <c r="C26">
        <v>2032</v>
      </c>
      <c r="D26">
        <v>17355219.1227316</v>
      </c>
      <c r="E26">
        <v>118009335.51109999</v>
      </c>
      <c r="F26">
        <v>23391747.776361998</v>
      </c>
      <c r="G26">
        <v>11919718.755302399</v>
      </c>
      <c r="H26">
        <v>443176.33402861201</v>
      </c>
      <c r="I26">
        <v>8409707.4196618609</v>
      </c>
      <c r="J26">
        <v>7216329.9105631998</v>
      </c>
      <c r="K26">
        <v>7703310.4826843999</v>
      </c>
      <c r="L26">
        <v>24003904.0074213</v>
      </c>
      <c r="M26">
        <v>7125300.0176589796</v>
      </c>
      <c r="N26">
        <v>32897735.838667501</v>
      </c>
      <c r="O26">
        <v>4354480.3314543199</v>
      </c>
      <c r="P26">
        <v>4310954.1824339004</v>
      </c>
      <c r="Q26">
        <v>3780323.1733606001</v>
      </c>
      <c r="R26">
        <v>9393925.8684988506</v>
      </c>
      <c r="S26">
        <v>3471852.1495307698</v>
      </c>
      <c r="T26">
        <v>1438066.66649836</v>
      </c>
      <c r="U26">
        <v>2343251.5988549199</v>
      </c>
      <c r="V26">
        <v>299617.475665103</v>
      </c>
      <c r="W26">
        <v>1335882.42294835</v>
      </c>
      <c r="X26">
        <v>455690.03679103102</v>
      </c>
      <c r="Y26">
        <v>19363074.0367231</v>
      </c>
      <c r="Z26">
        <v>0</v>
      </c>
      <c r="AA26">
        <v>0</v>
      </c>
      <c r="AB26">
        <v>1067820.2411332601</v>
      </c>
      <c r="AC26">
        <v>425227.01776368602</v>
      </c>
      <c r="AD26">
        <v>6874381.9598615002</v>
      </c>
      <c r="AE26">
        <v>23255.750612735701</v>
      </c>
      <c r="AF26">
        <v>1185387.2651865601</v>
      </c>
      <c r="AG26">
        <v>1372420.6162668599</v>
      </c>
      <c r="AH26">
        <v>147813.93597304099</v>
      </c>
      <c r="AI26">
        <v>173151.25716107999</v>
      </c>
      <c r="AJ26">
        <v>631842.309579166</v>
      </c>
      <c r="AK26">
        <v>28426381.552875798</v>
      </c>
      <c r="AL26">
        <v>11704817.5144068</v>
      </c>
      <c r="AM26">
        <v>12049328.7942707</v>
      </c>
      <c r="AN26">
        <f t="shared" si="0"/>
        <v>0.17175306116297537</v>
      </c>
    </row>
    <row r="27" spans="1:40">
      <c r="A27">
        <v>25</v>
      </c>
      <c r="B27">
        <v>2035</v>
      </c>
      <c r="C27">
        <v>2033</v>
      </c>
      <c r="D27">
        <v>18172360.819138199</v>
      </c>
      <c r="E27">
        <v>123906801.686491</v>
      </c>
      <c r="F27">
        <v>24821074.0531433</v>
      </c>
      <c r="G27">
        <v>12741076.3873343</v>
      </c>
      <c r="H27">
        <v>470787.28469522699</v>
      </c>
      <c r="I27">
        <v>8858668.9182405509</v>
      </c>
      <c r="J27">
        <v>7615188.3976902803</v>
      </c>
      <c r="K27">
        <v>8099416.3506043795</v>
      </c>
      <c r="L27">
        <v>25322075.4817602</v>
      </c>
      <c r="M27">
        <v>7520042.4348252304</v>
      </c>
      <c r="N27">
        <v>34845562.006071799</v>
      </c>
      <c r="O27">
        <v>4536341.8348356998</v>
      </c>
      <c r="P27">
        <v>4507761.7489456199</v>
      </c>
      <c r="Q27">
        <v>3939487.3607972399</v>
      </c>
      <c r="R27">
        <v>9850118.9153830502</v>
      </c>
      <c r="S27">
        <v>3698716.8436096199</v>
      </c>
      <c r="T27">
        <v>1546054.1061595001</v>
      </c>
      <c r="U27">
        <v>2473519.6613050601</v>
      </c>
      <c r="V27">
        <v>314086.16998475097</v>
      </c>
      <c r="W27">
        <v>1405368.4393769801</v>
      </c>
      <c r="X27">
        <v>475591.24691100098</v>
      </c>
      <c r="Y27">
        <v>19998741.762922801</v>
      </c>
      <c r="Z27">
        <v>0</v>
      </c>
      <c r="AA27">
        <v>0</v>
      </c>
      <c r="AB27">
        <v>1041646.77477308</v>
      </c>
      <c r="AC27">
        <v>410440.82793976599</v>
      </c>
      <c r="AD27">
        <v>6570290.8249553097</v>
      </c>
      <c r="AE27">
        <v>22180.965530777299</v>
      </c>
      <c r="AF27">
        <v>1143747.6969037</v>
      </c>
      <c r="AG27">
        <v>1314282.8542224299</v>
      </c>
      <c r="AH27">
        <v>142342.59189076599</v>
      </c>
      <c r="AI27">
        <v>164764.18686793899</v>
      </c>
      <c r="AJ27">
        <v>602077.63354431104</v>
      </c>
      <c r="AK27">
        <v>28538285.528956499</v>
      </c>
      <c r="AL27">
        <v>11476525.6532705</v>
      </c>
      <c r="AM27">
        <v>11715876.913249901</v>
      </c>
      <c r="AN27">
        <f t="shared" si="0"/>
        <v>0.1626287805214284</v>
      </c>
    </row>
    <row r="28" spans="1:40">
      <c r="A28">
        <v>26</v>
      </c>
      <c r="B28">
        <v>2036</v>
      </c>
      <c r="C28">
        <v>2034</v>
      </c>
      <c r="D28">
        <v>18946619.896049801</v>
      </c>
      <c r="E28">
        <v>129678646.890609</v>
      </c>
      <c r="F28">
        <v>26199391.509415999</v>
      </c>
      <c r="G28">
        <v>13533021.225959299</v>
      </c>
      <c r="H28">
        <v>497267.24917230703</v>
      </c>
      <c r="I28">
        <v>9285925.6359690893</v>
      </c>
      <c r="J28">
        <v>7995196.7805568501</v>
      </c>
      <c r="K28">
        <v>8475800.7870306894</v>
      </c>
      <c r="L28">
        <v>26584604.867415398</v>
      </c>
      <c r="M28">
        <v>7896968.6592935603</v>
      </c>
      <c r="N28">
        <v>36752951.954145797</v>
      </c>
      <c r="O28">
        <v>4711951.7641005404</v>
      </c>
      <c r="P28">
        <v>4694110.0745840399</v>
      </c>
      <c r="Q28">
        <v>4090958.8039841899</v>
      </c>
      <c r="R28">
        <v>10276737.2753924</v>
      </c>
      <c r="S28">
        <v>3912212.5565878102</v>
      </c>
      <c r="T28">
        <v>1647893.20813229</v>
      </c>
      <c r="U28">
        <v>2596359.91815768</v>
      </c>
      <c r="V28">
        <v>327717.98448796797</v>
      </c>
      <c r="W28">
        <v>1470753.62506256</v>
      </c>
      <c r="X28">
        <v>494508.668847844</v>
      </c>
      <c r="Y28">
        <v>20603914.171121299</v>
      </c>
      <c r="Z28">
        <v>0</v>
      </c>
      <c r="AA28">
        <v>0</v>
      </c>
      <c r="AB28">
        <v>1016980.34385972</v>
      </c>
      <c r="AC28">
        <v>396441.13872327801</v>
      </c>
      <c r="AD28">
        <v>6281693.0565259</v>
      </c>
      <c r="AE28">
        <v>21160.5610641358</v>
      </c>
      <c r="AF28">
        <v>1104318.5929878999</v>
      </c>
      <c r="AG28">
        <v>1259128.3827285499</v>
      </c>
      <c r="AH28">
        <v>137158.803316982</v>
      </c>
      <c r="AI28">
        <v>156798.441454482</v>
      </c>
      <c r="AJ28">
        <v>573814.50975898502</v>
      </c>
      <c r="AK28">
        <v>28630664.392098501</v>
      </c>
      <c r="AL28">
        <v>11258032.2722257</v>
      </c>
      <c r="AM28">
        <v>11397053.4283938</v>
      </c>
      <c r="AN28">
        <f t="shared" si="0"/>
        <v>0.15446066062585589</v>
      </c>
    </row>
    <row r="29" spans="1:40">
      <c r="A29">
        <v>27</v>
      </c>
      <c r="B29">
        <v>2037</v>
      </c>
      <c r="C29">
        <v>2035</v>
      </c>
      <c r="D29">
        <v>19680277.529764298</v>
      </c>
      <c r="E29">
        <v>135332644.43803</v>
      </c>
      <c r="F29">
        <v>27529281.96449</v>
      </c>
      <c r="G29">
        <v>14296965.690982301</v>
      </c>
      <c r="H29">
        <v>522652.55883415497</v>
      </c>
      <c r="I29">
        <v>9692557.4957895</v>
      </c>
      <c r="J29">
        <v>8357285.1460865298</v>
      </c>
      <c r="K29">
        <v>8833445.9885937795</v>
      </c>
      <c r="L29">
        <v>27794242.733828101</v>
      </c>
      <c r="M29">
        <v>8256943.2671489203</v>
      </c>
      <c r="N29">
        <v>38621814.379206501</v>
      </c>
      <c r="O29">
        <v>4881615.0666895704</v>
      </c>
      <c r="P29">
        <v>4870494.5495834798</v>
      </c>
      <c r="Q29">
        <v>4235097.1460985104</v>
      </c>
      <c r="R29">
        <v>10675351.5047295</v>
      </c>
      <c r="S29">
        <v>4113027.5938281701</v>
      </c>
      <c r="T29">
        <v>1743895.3866423201</v>
      </c>
      <c r="U29">
        <v>2712146.2028311798</v>
      </c>
      <c r="V29">
        <v>340555.15242480801</v>
      </c>
      <c r="W29">
        <v>1532246.9203200201</v>
      </c>
      <c r="X29">
        <v>512488.42076905601</v>
      </c>
      <c r="Y29">
        <v>21179942.734956101</v>
      </c>
      <c r="Z29">
        <v>0</v>
      </c>
      <c r="AA29">
        <v>0</v>
      </c>
      <c r="AB29">
        <v>993746.88981454796</v>
      </c>
      <c r="AC29">
        <v>383188.932750671</v>
      </c>
      <c r="AD29">
        <v>6007815.86899071</v>
      </c>
      <c r="AE29">
        <v>20191.8223652368</v>
      </c>
      <c r="AF29">
        <v>1066990.2681665299</v>
      </c>
      <c r="AG29">
        <v>1206808.5352645901</v>
      </c>
      <c r="AH29">
        <v>132248.283659943</v>
      </c>
      <c r="AI29">
        <v>149232.96752113299</v>
      </c>
      <c r="AJ29">
        <v>546977.94742158102</v>
      </c>
      <c r="AK29">
        <v>28704739.2138214</v>
      </c>
      <c r="AL29">
        <v>11048885.591823</v>
      </c>
      <c r="AM29">
        <v>11092169.6445275</v>
      </c>
      <c r="AN29">
        <f t="shared" si="0"/>
        <v>0.14710550964679736</v>
      </c>
    </row>
    <row r="30" spans="1:40">
      <c r="A30">
        <v>28</v>
      </c>
      <c r="B30">
        <v>2038</v>
      </c>
      <c r="C30">
        <v>2036</v>
      </c>
      <c r="D30">
        <v>20375468.868207801</v>
      </c>
      <c r="E30">
        <v>140876002.82221299</v>
      </c>
      <c r="F30">
        <v>28813177.1271309</v>
      </c>
      <c r="G30">
        <v>15034254.363648601</v>
      </c>
      <c r="H30">
        <v>546981.136506874</v>
      </c>
      <c r="I30">
        <v>10079590.634183099</v>
      </c>
      <c r="J30">
        <v>8702338.8839617204</v>
      </c>
      <c r="K30">
        <v>9173287.0337377302</v>
      </c>
      <c r="L30">
        <v>28953589.900561299</v>
      </c>
      <c r="M30">
        <v>8600791.3828726597</v>
      </c>
      <c r="N30">
        <v>40453992.014664002</v>
      </c>
      <c r="O30">
        <v>5045633.6364742201</v>
      </c>
      <c r="P30">
        <v>5037399.6363892499</v>
      </c>
      <c r="Q30">
        <v>4372256.7733795801</v>
      </c>
      <c r="R30">
        <v>11047470.2545086</v>
      </c>
      <c r="S30">
        <v>4301826.9815150201</v>
      </c>
      <c r="T30">
        <v>1834362.53817849</v>
      </c>
      <c r="U30">
        <v>2821243.2454192801</v>
      </c>
      <c r="V30">
        <v>352638.92184694001</v>
      </c>
      <c r="W30">
        <v>1590051.8178337901</v>
      </c>
      <c r="X30">
        <v>529576.63392613898</v>
      </c>
      <c r="Y30">
        <v>21728236.8353866</v>
      </c>
      <c r="Z30">
        <v>0</v>
      </c>
      <c r="AA30">
        <v>0</v>
      </c>
      <c r="AB30">
        <v>971876.06514365098</v>
      </c>
      <c r="AC30">
        <v>370647.14545805199</v>
      </c>
      <c r="AD30">
        <v>5747925.12798086</v>
      </c>
      <c r="AE30">
        <v>19272.1703539839</v>
      </c>
      <c r="AF30">
        <v>1031658.5265107499</v>
      </c>
      <c r="AG30">
        <v>1157182.08183039</v>
      </c>
      <c r="AH30">
        <v>127597.461240002</v>
      </c>
      <c r="AI30">
        <v>142047.76442571299</v>
      </c>
      <c r="AJ30">
        <v>521496.70582854998</v>
      </c>
      <c r="AK30">
        <v>28761664.1047679</v>
      </c>
      <c r="AL30">
        <v>10848655.5661896</v>
      </c>
      <c r="AM30">
        <v>10800570.128590301</v>
      </c>
      <c r="AN30">
        <f t="shared" si="0"/>
        <v>0.1404473048395376</v>
      </c>
    </row>
    <row r="31" spans="1:40">
      <c r="A31">
        <v>29</v>
      </c>
      <c r="B31">
        <v>2039</v>
      </c>
      <c r="C31">
        <v>2037</v>
      </c>
      <c r="D31">
        <v>21034217.012358099</v>
      </c>
      <c r="E31">
        <v>146315584.92929301</v>
      </c>
      <c r="F31">
        <v>30053387.355294399</v>
      </c>
      <c r="G31">
        <v>15746166.0279813</v>
      </c>
      <c r="H31">
        <v>570292.18259945197</v>
      </c>
      <c r="I31">
        <v>10447999.3557592</v>
      </c>
      <c r="J31">
        <v>9031198.9574769195</v>
      </c>
      <c r="K31">
        <v>9496211.9364474006</v>
      </c>
      <c r="L31">
        <v>30065116.943057802</v>
      </c>
      <c r="M31">
        <v>8929297.1322655603</v>
      </c>
      <c r="N31">
        <v>42251244.755542502</v>
      </c>
      <c r="O31">
        <v>5204294.2060698299</v>
      </c>
      <c r="P31">
        <v>5195285.6574804001</v>
      </c>
      <c r="Q31">
        <v>4502774.3915657504</v>
      </c>
      <c r="R31">
        <v>11394523.899806401</v>
      </c>
      <c r="S31">
        <v>4479241.6238140604</v>
      </c>
      <c r="T31">
        <v>1919581.1810101001</v>
      </c>
      <c r="U31">
        <v>2923997.19146509</v>
      </c>
      <c r="V31">
        <v>364008.43575507798</v>
      </c>
      <c r="W31">
        <v>1644361.38888359</v>
      </c>
      <c r="X31">
        <v>545817.13993368798</v>
      </c>
      <c r="Y31">
        <v>22250135.872659098</v>
      </c>
      <c r="Z31">
        <v>0</v>
      </c>
      <c r="AA31">
        <v>0</v>
      </c>
      <c r="AB31">
        <v>951301.04846650397</v>
      </c>
      <c r="AC31">
        <v>358780.56758699799</v>
      </c>
      <c r="AD31">
        <v>5501323.4186048303</v>
      </c>
      <c r="AE31">
        <v>18399.154932074998</v>
      </c>
      <c r="AF31">
        <v>998224.38747760898</v>
      </c>
      <c r="AG31">
        <v>1110114.8573155</v>
      </c>
      <c r="AH31">
        <v>123193.443580476</v>
      </c>
      <c r="AI31">
        <v>135223.831646192</v>
      </c>
      <c r="AJ31">
        <v>497303.10690275201</v>
      </c>
      <c r="AK31">
        <v>28802529.685442399</v>
      </c>
      <c r="AL31">
        <v>10656932.809296699</v>
      </c>
      <c r="AM31">
        <v>10521631.083551699</v>
      </c>
      <c r="AN31">
        <f t="shared" si="0"/>
        <v>0.13439104222125392</v>
      </c>
    </row>
    <row r="32" spans="1:40">
      <c r="A32">
        <v>30</v>
      </c>
      <c r="B32">
        <v>2040</v>
      </c>
      <c r="C32">
        <v>2038</v>
      </c>
      <c r="D32">
        <v>21658439.132984199</v>
      </c>
      <c r="E32">
        <v>151657926.72752401</v>
      </c>
      <c r="F32">
        <v>31252107.691695102</v>
      </c>
      <c r="G32">
        <v>16433916.744008601</v>
      </c>
      <c r="H32">
        <v>592625.268021208</v>
      </c>
      <c r="I32">
        <v>10798708.667973701</v>
      </c>
      <c r="J32">
        <v>9344664.0744218696</v>
      </c>
      <c r="K32">
        <v>9803063.9917079099</v>
      </c>
      <c r="L32">
        <v>31131170.759119101</v>
      </c>
      <c r="M32">
        <v>9243205.6213664599</v>
      </c>
      <c r="N32">
        <v>44015252.844891198</v>
      </c>
      <c r="O32">
        <v>5357869.1585016605</v>
      </c>
      <c r="P32">
        <v>5344590.1016192399</v>
      </c>
      <c r="Q32">
        <v>4626969.9428610802</v>
      </c>
      <c r="R32">
        <v>11717868.415151101</v>
      </c>
      <c r="S32">
        <v>4645869.9640307296</v>
      </c>
      <c r="T32">
        <v>1999823.19731463</v>
      </c>
      <c r="U32">
        <v>3020736.4863418099</v>
      </c>
      <c r="V32">
        <v>374700.83206431603</v>
      </c>
      <c r="W32">
        <v>1695358.78235321</v>
      </c>
      <c r="X32">
        <v>561251.57310878998</v>
      </c>
      <c r="Y32">
        <v>22746912.1625158</v>
      </c>
      <c r="Z32">
        <v>0</v>
      </c>
      <c r="AA32">
        <v>0</v>
      </c>
      <c r="AB32">
        <v>931958.36766070605</v>
      </c>
      <c r="AC32">
        <v>347555.75228982099</v>
      </c>
      <c r="AD32">
        <v>5267348.2086525802</v>
      </c>
      <c r="AE32">
        <v>17570.448532444199</v>
      </c>
      <c r="AF32">
        <v>966593.82483383303</v>
      </c>
      <c r="AG32">
        <v>1065479.4080280601</v>
      </c>
      <c r="AH32">
        <v>119023.98340683201</v>
      </c>
      <c r="AI32">
        <v>128743.118768135</v>
      </c>
      <c r="AJ32">
        <v>474332.85702234501</v>
      </c>
      <c r="AK32">
        <v>28828366.368507601</v>
      </c>
      <c r="AL32">
        <v>10473327.5730357</v>
      </c>
      <c r="AM32">
        <v>10254758.797442401</v>
      </c>
      <c r="AN32">
        <f t="shared" si="0"/>
        <v>0.12885818498155707</v>
      </c>
    </row>
    <row r="33" spans="1:40">
      <c r="A33">
        <v>31</v>
      </c>
      <c r="B33">
        <v>2041</v>
      </c>
      <c r="C33">
        <v>2039</v>
      </c>
      <c r="D33">
        <v>22249952.0731338</v>
      </c>
      <c r="E33">
        <v>156909253.90434599</v>
      </c>
      <c r="F33">
        <v>32411423.717764001</v>
      </c>
      <c r="G33">
        <v>17098662.988324501</v>
      </c>
      <c r="H33">
        <v>614019.54052720102</v>
      </c>
      <c r="I33">
        <v>11132596.8139372</v>
      </c>
      <c r="J33">
        <v>9643492.8391962294</v>
      </c>
      <c r="K33">
        <v>10094644.0498269</v>
      </c>
      <c r="L33">
        <v>32153980.858467601</v>
      </c>
      <c r="M33">
        <v>9543224.9081080407</v>
      </c>
      <c r="N33">
        <v>45747620.677152202</v>
      </c>
      <c r="O33">
        <v>5506617.2663253602</v>
      </c>
      <c r="P33">
        <v>5485728.7894573901</v>
      </c>
      <c r="Q33">
        <v>4745147.4643218499</v>
      </c>
      <c r="R33">
        <v>12018789.209472399</v>
      </c>
      <c r="S33">
        <v>4802279.6505343402</v>
      </c>
      <c r="T33">
        <v>2075346.5808112901</v>
      </c>
      <c r="U33">
        <v>3111772.78172867</v>
      </c>
      <c r="V33">
        <v>384751.34639579803</v>
      </c>
      <c r="W33">
        <v>1743217.7341968999</v>
      </c>
      <c r="X33">
        <v>575919.48246297601</v>
      </c>
      <c r="Y33">
        <v>23219774.400851499</v>
      </c>
      <c r="Z33">
        <v>0</v>
      </c>
      <c r="AA33">
        <v>0</v>
      </c>
      <c r="AB33">
        <v>913787.73292785196</v>
      </c>
      <c r="AC33">
        <v>336940.927135117</v>
      </c>
      <c r="AD33">
        <v>5045370.1052206103</v>
      </c>
      <c r="AE33">
        <v>16783.839994534701</v>
      </c>
      <c r="AF33">
        <v>936677.51930083905</v>
      </c>
      <c r="AG33">
        <v>1023154.65632058</v>
      </c>
      <c r="AH33">
        <v>115077.446423161</v>
      </c>
      <c r="AI33">
        <v>122588.477984418</v>
      </c>
      <c r="AJ33">
        <v>452524.87783224898</v>
      </c>
      <c r="AK33">
        <v>28840147.542229898</v>
      </c>
      <c r="AL33">
        <v>10297468.7922111</v>
      </c>
      <c r="AM33">
        <v>9999388.1804456897</v>
      </c>
      <c r="AN33">
        <f t="shared" si="0"/>
        <v>0.12378324546165534</v>
      </c>
    </row>
    <row r="34" spans="1:40">
      <c r="A34">
        <v>32</v>
      </c>
      <c r="B34">
        <v>2042</v>
      </c>
      <c r="C34">
        <v>2040</v>
      </c>
      <c r="D34">
        <v>22810477.621962599</v>
      </c>
      <c r="E34">
        <v>162075497.42989299</v>
      </c>
      <c r="F34">
        <v>33533317.0623689</v>
      </c>
      <c r="G34">
        <v>17741504.609198201</v>
      </c>
      <c r="H34">
        <v>634513.21385596204</v>
      </c>
      <c r="I34">
        <v>11450497.656772699</v>
      </c>
      <c r="J34">
        <v>9928405.7804595008</v>
      </c>
      <c r="K34">
        <v>10371712.6603633</v>
      </c>
      <c r="L34">
        <v>33135665.279966999</v>
      </c>
      <c r="M34">
        <v>9830027.8595363703</v>
      </c>
      <c r="N34">
        <v>47449880.346402802</v>
      </c>
      <c r="O34">
        <v>5650784.38200734</v>
      </c>
      <c r="P34">
        <v>5619096.9673373103</v>
      </c>
      <c r="Q34">
        <v>4857595.8930075504</v>
      </c>
      <c r="R34">
        <v>12298504.7525458</v>
      </c>
      <c r="S34">
        <v>4949009.1114438102</v>
      </c>
      <c r="T34">
        <v>2146396.14345288</v>
      </c>
      <c r="U34">
        <v>3197401.79159438</v>
      </c>
      <c r="V34">
        <v>394193.40911992698</v>
      </c>
      <c r="W34">
        <v>1788103.0485787899</v>
      </c>
      <c r="X34">
        <v>589858.43712353206</v>
      </c>
      <c r="Y34">
        <v>23669870.908869199</v>
      </c>
      <c r="Z34">
        <v>0</v>
      </c>
      <c r="AA34">
        <v>0</v>
      </c>
      <c r="AB34">
        <v>896731.87781889003</v>
      </c>
      <c r="AC34">
        <v>326905.91042079497</v>
      </c>
      <c r="AD34">
        <v>4834791.1979491496</v>
      </c>
      <c r="AE34">
        <v>16037.2287444714</v>
      </c>
      <c r="AF34">
        <v>908390.62330387603</v>
      </c>
      <c r="AG34">
        <v>983025.58183991304</v>
      </c>
      <c r="AH34">
        <v>111342.78067305899</v>
      </c>
      <c r="AI34">
        <v>116743.618966286</v>
      </c>
      <c r="AJ34">
        <v>431821.14548990398</v>
      </c>
      <c r="AK34">
        <v>28838792.576166801</v>
      </c>
      <c r="AL34">
        <v>10129003.1733483</v>
      </c>
      <c r="AM34">
        <v>9754981.3710169196</v>
      </c>
      <c r="AN34">
        <f t="shared" si="0"/>
        <v>0.11911118469477668</v>
      </c>
    </row>
    <row r="35" spans="1:40">
      <c r="A35">
        <v>33</v>
      </c>
      <c r="B35">
        <v>2043</v>
      </c>
      <c r="C35">
        <v>2041</v>
      </c>
      <c r="D35">
        <v>23341647.467198901</v>
      </c>
      <c r="E35">
        <v>167162308.00859901</v>
      </c>
      <c r="F35">
        <v>34619670.559545599</v>
      </c>
      <c r="G35">
        <v>18363487.591339398</v>
      </c>
      <c r="H35">
        <v>654143.29082293296</v>
      </c>
      <c r="I35">
        <v>11753202.915779</v>
      </c>
      <c r="J35">
        <v>10200087.253857</v>
      </c>
      <c r="K35">
        <v>10634992.0855822</v>
      </c>
      <c r="L35">
        <v>34078236.135906197</v>
      </c>
      <c r="M35">
        <v>10104253.893358899</v>
      </c>
      <c r="N35">
        <v>49123494.909200601</v>
      </c>
      <c r="O35">
        <v>5790604.0784125598</v>
      </c>
      <c r="P35">
        <v>5745070.3309452496</v>
      </c>
      <c r="Q35">
        <v>4964589.81773753</v>
      </c>
      <c r="R35">
        <v>12558169.9948717</v>
      </c>
      <c r="S35">
        <v>5086569.0389062203</v>
      </c>
      <c r="T35">
        <v>2213204.1815530402</v>
      </c>
      <c r="U35">
        <v>3277904.0979029401</v>
      </c>
      <c r="V35">
        <v>403058.73666297802</v>
      </c>
      <c r="W35">
        <v>1830171.0508411201</v>
      </c>
      <c r="X35">
        <v>603104.12509320001</v>
      </c>
      <c r="Y35">
        <v>24098292.654762</v>
      </c>
      <c r="Z35">
        <v>0</v>
      </c>
      <c r="AA35">
        <v>0</v>
      </c>
      <c r="AB35">
        <v>880736.40756315296</v>
      </c>
      <c r="AC35">
        <v>317422.031517795</v>
      </c>
      <c r="AD35">
        <v>4635043.4841621602</v>
      </c>
      <c r="AE35">
        <v>15328.619264094101</v>
      </c>
      <c r="AF35">
        <v>881652.53705999802</v>
      </c>
      <c r="AG35">
        <v>944982.91846876999</v>
      </c>
      <c r="AH35">
        <v>107809.48738717</v>
      </c>
      <c r="AI35">
        <v>111193.065984453</v>
      </c>
      <c r="AJ35">
        <v>412166.53790587001</v>
      </c>
      <c r="AK35">
        <v>28825169.644025799</v>
      </c>
      <c r="AL35">
        <v>9967594.3216330297</v>
      </c>
      <c r="AM35">
        <v>9521026.4051689301</v>
      </c>
      <c r="AN35">
        <f t="shared" si="0"/>
        <v>0.11479541012916833</v>
      </c>
    </row>
    <row r="36" spans="1:40">
      <c r="A36">
        <v>34</v>
      </c>
      <c r="B36">
        <v>2044</v>
      </c>
      <c r="C36">
        <v>2042</v>
      </c>
      <c r="D36">
        <v>23845007.946589299</v>
      </c>
      <c r="E36">
        <v>172175070.279632</v>
      </c>
      <c r="F36">
        <v>35672273.244002797</v>
      </c>
      <c r="G36">
        <v>18965606.734809101</v>
      </c>
      <c r="H36">
        <v>672945.43938994606</v>
      </c>
      <c r="I36">
        <v>12041464.318026001</v>
      </c>
      <c r="J36">
        <v>10459187.274961101</v>
      </c>
      <c r="K36">
        <v>10885168.239609599</v>
      </c>
      <c r="L36">
        <v>34983604.966311298</v>
      </c>
      <c r="M36">
        <v>10366510.658375001</v>
      </c>
      <c r="N36">
        <v>50769861.629375704</v>
      </c>
      <c r="O36">
        <v>5926298.2696665302</v>
      </c>
      <c r="P36">
        <v>5864006.0096501801</v>
      </c>
      <c r="Q36">
        <v>5066390.2034709305</v>
      </c>
      <c r="R36">
        <v>12798879.645775501</v>
      </c>
      <c r="S36">
        <v>5215443.8117481098</v>
      </c>
      <c r="T36">
        <v>2275991.11438662</v>
      </c>
      <c r="U36">
        <v>3353545.9238713402</v>
      </c>
      <c r="V36">
        <v>411377.41918396798</v>
      </c>
      <c r="W36">
        <v>1869570.0220822401</v>
      </c>
      <c r="X36">
        <v>615690.448445349</v>
      </c>
      <c r="Y36">
        <v>24506076.170649599</v>
      </c>
      <c r="Z36">
        <v>0</v>
      </c>
      <c r="AA36">
        <v>0</v>
      </c>
      <c r="AB36">
        <v>865749.656079849</v>
      </c>
      <c r="AC36">
        <v>308462.055458077</v>
      </c>
      <c r="AD36">
        <v>4445587.3743501697</v>
      </c>
      <c r="AE36">
        <v>14656.1158400944</v>
      </c>
      <c r="AF36">
        <v>856386.69657369202</v>
      </c>
      <c r="AG36">
        <v>908922.86684342602</v>
      </c>
      <c r="AH36">
        <v>104467.593365836</v>
      </c>
      <c r="AI36">
        <v>105922.117185055</v>
      </c>
      <c r="AJ36">
        <v>393508.68969618098</v>
      </c>
      <c r="AK36">
        <v>28800098.4588448</v>
      </c>
      <c r="AL36">
        <v>9812921.9247351307</v>
      </c>
      <c r="AM36">
        <v>9297035.9610842094</v>
      </c>
      <c r="AN36">
        <f t="shared" si="0"/>
        <v>0.11079621668836344</v>
      </c>
    </row>
    <row r="37" spans="1:40">
      <c r="A37">
        <v>35</v>
      </c>
      <c r="B37">
        <v>2045</v>
      </c>
      <c r="C37">
        <v>2043</v>
      </c>
      <c r="D37">
        <v>24322024.509859201</v>
      </c>
      <c r="E37">
        <v>177118916.01724899</v>
      </c>
      <c r="F37">
        <v>36692825.032163903</v>
      </c>
      <c r="G37">
        <v>19548808.1657831</v>
      </c>
      <c r="H37">
        <v>690953.95362774597</v>
      </c>
      <c r="I37">
        <v>12315995.6192654</v>
      </c>
      <c r="J37">
        <v>10706323.241477801</v>
      </c>
      <c r="K37">
        <v>11122892.5115142</v>
      </c>
      <c r="L37">
        <v>35853587.7626248</v>
      </c>
      <c r="M37">
        <v>10617375.612667101</v>
      </c>
      <c r="N37">
        <v>52390314.976600602</v>
      </c>
      <c r="O37">
        <v>6058077.7899337104</v>
      </c>
      <c r="P37">
        <v>5976243.4906952204</v>
      </c>
      <c r="Q37">
        <v>5163245.0701238504</v>
      </c>
      <c r="R37">
        <v>13021671.26431</v>
      </c>
      <c r="S37">
        <v>5336092.8367898399</v>
      </c>
      <c r="T37">
        <v>2334966.0863760002</v>
      </c>
      <c r="U37">
        <v>3424579.8623289298</v>
      </c>
      <c r="V37">
        <v>419178.003129213</v>
      </c>
      <c r="W37">
        <v>1906440.60854722</v>
      </c>
      <c r="X37">
        <v>627649.61268201994</v>
      </c>
      <c r="Y37">
        <v>24894206.279933698</v>
      </c>
      <c r="Z37">
        <v>0</v>
      </c>
      <c r="AA37">
        <v>0</v>
      </c>
      <c r="AB37">
        <v>851722.54952333902</v>
      </c>
      <c r="AC37">
        <v>300000.11114674801</v>
      </c>
      <c r="AD37">
        <v>4265910.2714826297</v>
      </c>
      <c r="AE37">
        <v>14017.9175737064</v>
      </c>
      <c r="AF37">
        <v>832520.37183426297</v>
      </c>
      <c r="AG37">
        <v>874746.82100828399</v>
      </c>
      <c r="AH37">
        <v>101307.624699198</v>
      </c>
      <c r="AI37">
        <v>100916.805895681</v>
      </c>
      <c r="AJ37">
        <v>375797.854345717</v>
      </c>
      <c r="AK37">
        <v>28764352.836621501</v>
      </c>
      <c r="AL37">
        <v>9664680.9695276096</v>
      </c>
      <c r="AM37">
        <v>9082546.1597239096</v>
      </c>
      <c r="AN37">
        <f t="shared" si="0"/>
        <v>0.10707956093291716</v>
      </c>
    </row>
    <row r="38" spans="1:40">
      <c r="A38">
        <v>36</v>
      </c>
      <c r="B38">
        <v>2046</v>
      </c>
      <c r="C38">
        <v>2044</v>
      </c>
      <c r="D38">
        <v>24774085.9256281</v>
      </c>
      <c r="E38">
        <v>181998736.51405501</v>
      </c>
      <c r="F38">
        <v>37682941.134635799</v>
      </c>
      <c r="G38">
        <v>20113991.704581998</v>
      </c>
      <c r="H38">
        <v>708201.75973055803</v>
      </c>
      <c r="I38">
        <v>12577474.5114845</v>
      </c>
      <c r="J38">
        <v>10942081.559487799</v>
      </c>
      <c r="K38">
        <v>11348783.4875187</v>
      </c>
      <c r="L38">
        <v>36689909.707591102</v>
      </c>
      <c r="M38">
        <v>10857397.5138031</v>
      </c>
      <c r="N38">
        <v>53986129.4341112</v>
      </c>
      <c r="O38">
        <v>6186142.93750655</v>
      </c>
      <c r="P38">
        <v>6082105.4917711997</v>
      </c>
      <c r="Q38">
        <v>5255390.1327525601</v>
      </c>
      <c r="R38">
        <v>13227528.182876499</v>
      </c>
      <c r="S38">
        <v>5448951.8175911</v>
      </c>
      <c r="T38">
        <v>2390327.53680981</v>
      </c>
      <c r="U38">
        <v>3491245.5643970799</v>
      </c>
      <c r="V38">
        <v>426487.56927405798</v>
      </c>
      <c r="W38">
        <v>1940916.2087234601</v>
      </c>
      <c r="X38">
        <v>639012.21108018002</v>
      </c>
      <c r="Y38">
        <v>25263618.665984798</v>
      </c>
      <c r="Z38">
        <v>0</v>
      </c>
      <c r="AA38">
        <v>0</v>
      </c>
      <c r="AB38">
        <v>838608.47632522101</v>
      </c>
      <c r="AC38">
        <v>292011.62308605597</v>
      </c>
      <c r="AD38">
        <v>4095525.2208799399</v>
      </c>
      <c r="AE38">
        <v>13412.3136388601</v>
      </c>
      <c r="AF38">
        <v>809984.47489233303</v>
      </c>
      <c r="AG38">
        <v>842361.10861215601</v>
      </c>
      <c r="AH38">
        <v>98320.581778287902</v>
      </c>
      <c r="AI38">
        <v>96163.863862859202</v>
      </c>
      <c r="AJ38">
        <v>358986.77324152598</v>
      </c>
      <c r="AK38">
        <v>28718663.113035198</v>
      </c>
      <c r="AL38">
        <v>9522580.9937725104</v>
      </c>
      <c r="AM38">
        <v>8877115.4214918707</v>
      </c>
      <c r="AN38">
        <f t="shared" si="0"/>
        <v>0.10361608809649225</v>
      </c>
    </row>
    <row r="39" spans="1:40">
      <c r="A39">
        <v>37</v>
      </c>
      <c r="B39">
        <v>2047</v>
      </c>
      <c r="C39">
        <v>2045</v>
      </c>
      <c r="D39">
        <v>25202508.315223798</v>
      </c>
      <c r="E39">
        <v>186819194.74597099</v>
      </c>
      <c r="F39">
        <v>38644156.329140998</v>
      </c>
      <c r="G39">
        <v>20662013.161479499</v>
      </c>
      <c r="H39">
        <v>724720.44641582703</v>
      </c>
      <c r="I39">
        <v>12826544.4592128</v>
      </c>
      <c r="J39">
        <v>11167019.2104064</v>
      </c>
      <c r="K39">
        <v>11563428.609688001</v>
      </c>
      <c r="L39">
        <v>37494209.753911696</v>
      </c>
      <c r="M39">
        <v>11087097.857289501</v>
      </c>
      <c r="N39">
        <v>55558522.297506399</v>
      </c>
      <c r="O39">
        <v>6310684.0039380202</v>
      </c>
      <c r="P39">
        <v>6181898.80159277</v>
      </c>
      <c r="Q39">
        <v>5343049.4197528297</v>
      </c>
      <c r="R39">
        <v>13417382.3072297</v>
      </c>
      <c r="S39">
        <v>5554433.96994738</v>
      </c>
      <c r="T39">
        <v>2442263.74583048</v>
      </c>
      <c r="U39">
        <v>3553770.4003278101</v>
      </c>
      <c r="V39">
        <v>433331.80764815002</v>
      </c>
      <c r="W39">
        <v>1973123.34463458</v>
      </c>
      <c r="X39">
        <v>649807.30605329596</v>
      </c>
      <c r="Y39">
        <v>25615202.3579292</v>
      </c>
      <c r="Z39">
        <v>0</v>
      </c>
      <c r="AA39">
        <v>0</v>
      </c>
      <c r="AB39">
        <v>826363.16459965694</v>
      </c>
      <c r="AC39">
        <v>284473.24671904597</v>
      </c>
      <c r="AD39">
        <v>3933969.6288518799</v>
      </c>
      <c r="AE39">
        <v>12837.6787802258</v>
      </c>
      <c r="AF39">
        <v>788713.37809307605</v>
      </c>
      <c r="AG39">
        <v>811676.74442801799</v>
      </c>
      <c r="AH39">
        <v>95497.915616602593</v>
      </c>
      <c r="AI39">
        <v>91650.686336268307</v>
      </c>
      <c r="AJ39">
        <v>343030.55131257197</v>
      </c>
      <c r="AK39">
        <v>28663718.477210101</v>
      </c>
      <c r="AL39">
        <v>9386345.38484421</v>
      </c>
      <c r="AM39">
        <v>8680323.3862889092</v>
      </c>
      <c r="AN39">
        <f t="shared" si="0"/>
        <v>0.1003803530303342</v>
      </c>
    </row>
    <row r="40" spans="1:40">
      <c r="A40">
        <v>38</v>
      </c>
      <c r="B40">
        <v>2048</v>
      </c>
      <c r="C40">
        <v>2046</v>
      </c>
      <c r="D40">
        <v>25608538.942608599</v>
      </c>
      <c r="E40">
        <v>191584736.68448499</v>
      </c>
      <c r="F40">
        <v>39577928.9670588</v>
      </c>
      <c r="G40">
        <v>21193686.490864102</v>
      </c>
      <c r="H40">
        <v>740540.30501488398</v>
      </c>
      <c r="I40">
        <v>13063816.426332699</v>
      </c>
      <c r="J40">
        <v>11381665.2248201</v>
      </c>
      <c r="K40">
        <v>11767385.7368243</v>
      </c>
      <c r="L40">
        <v>38268044.924656399</v>
      </c>
      <c r="M40">
        <v>11306972.229094099</v>
      </c>
      <c r="N40">
        <v>57108656.267424896</v>
      </c>
      <c r="O40">
        <v>6431881.7687059203</v>
      </c>
      <c r="P40">
        <v>6275915.0707936101</v>
      </c>
      <c r="Q40">
        <v>5426435.8535412103</v>
      </c>
      <c r="R40">
        <v>13592116.7575037</v>
      </c>
      <c r="S40">
        <v>5652931.16848855</v>
      </c>
      <c r="T40">
        <v>2490953.3495837902</v>
      </c>
      <c r="U40">
        <v>3612370.0824496802</v>
      </c>
      <c r="V40">
        <v>439735.08813963499</v>
      </c>
      <c r="W40">
        <v>2003182.0118704599</v>
      </c>
      <c r="X40">
        <v>660062.505636713</v>
      </c>
      <c r="Y40">
        <v>25949802.061064601</v>
      </c>
      <c r="Z40">
        <v>0</v>
      </c>
      <c r="AA40">
        <v>0</v>
      </c>
      <c r="AB40">
        <v>814944.56513912801</v>
      </c>
      <c r="AC40">
        <v>277362.80687773798</v>
      </c>
      <c r="AD40">
        <v>3780804.04461879</v>
      </c>
      <c r="AE40">
        <v>12292.4690346111</v>
      </c>
      <c r="AF40">
        <v>768644.74104846001</v>
      </c>
      <c r="AG40">
        <v>782609.19598905998</v>
      </c>
      <c r="AH40">
        <v>92831.505317560397</v>
      </c>
      <c r="AI40">
        <v>87365.298893383893</v>
      </c>
      <c r="AJ40">
        <v>327886.53885129298</v>
      </c>
      <c r="AK40">
        <v>28600169.158510599</v>
      </c>
      <c r="AL40">
        <v>9255710.7065644003</v>
      </c>
      <c r="AM40">
        <v>8491769.8816940095</v>
      </c>
      <c r="AN40">
        <f t="shared" si="0"/>
        <v>9.7350191556975774E-2</v>
      </c>
    </row>
    <row r="41" spans="1:40">
      <c r="A41">
        <v>39</v>
      </c>
      <c r="B41">
        <v>2049</v>
      </c>
      <c r="C41">
        <v>2047</v>
      </c>
      <c r="D41">
        <v>25993359.800117999</v>
      </c>
      <c r="E41">
        <v>196299602.00656801</v>
      </c>
      <c r="F41">
        <v>40485644.770887002</v>
      </c>
      <c r="G41">
        <v>21709785.834845901</v>
      </c>
      <c r="H41">
        <v>755690.37390215404</v>
      </c>
      <c r="I41">
        <v>13289870.513033601</v>
      </c>
      <c r="J41">
        <v>11586522.080210401</v>
      </c>
      <c r="K41">
        <v>11961184.6250202</v>
      </c>
      <c r="L41">
        <v>39012894.390992701</v>
      </c>
      <c r="M41">
        <v>11517491.5888038</v>
      </c>
      <c r="N41">
        <v>58637641.910165504</v>
      </c>
      <c r="O41">
        <v>6549907.9679469401</v>
      </c>
      <c r="P41">
        <v>6364431.5622530999</v>
      </c>
      <c r="Q41">
        <v>5505751.8012792803</v>
      </c>
      <c r="R41">
        <v>13752568.372344799</v>
      </c>
      <c r="S41">
        <v>5744815.0340512898</v>
      </c>
      <c r="T41">
        <v>2536565.82888162</v>
      </c>
      <c r="U41">
        <v>3667249.25599756</v>
      </c>
      <c r="V41">
        <v>445720.52745560597</v>
      </c>
      <c r="W41">
        <v>2031206.0115422199</v>
      </c>
      <c r="X41">
        <v>669804.03602972894</v>
      </c>
      <c r="Y41">
        <v>26268220.365883801</v>
      </c>
      <c r="Z41">
        <v>0</v>
      </c>
      <c r="AA41">
        <v>0</v>
      </c>
      <c r="AB41">
        <v>804312.74017587595</v>
      </c>
      <c r="AC41">
        <v>270659.23928878101</v>
      </c>
      <c r="AD41">
        <v>3635611.0030137398</v>
      </c>
      <c r="AE41">
        <v>11775.217666016701</v>
      </c>
      <c r="AF41">
        <v>749719.34620612697</v>
      </c>
      <c r="AG41">
        <v>755078.16091036005</v>
      </c>
      <c r="AH41">
        <v>90313.636662625198</v>
      </c>
      <c r="AI41">
        <v>83296.325922045697</v>
      </c>
      <c r="AJ41">
        <v>313514.21923839801</v>
      </c>
      <c r="AK41">
        <v>28528628.4965562</v>
      </c>
      <c r="AL41">
        <v>9130426.0582256205</v>
      </c>
      <c r="AM41">
        <v>8311073.94094666</v>
      </c>
      <c r="AN41">
        <f t="shared" si="0"/>
        <v>9.4506209360420632E-2</v>
      </c>
    </row>
    <row r="42" spans="1:40">
      <c r="A42">
        <v>40</v>
      </c>
      <c r="B42">
        <v>2050</v>
      </c>
      <c r="C42">
        <v>2048</v>
      </c>
      <c r="D42">
        <v>26358091.009840202</v>
      </c>
      <c r="E42">
        <v>200967834.306344</v>
      </c>
      <c r="F42">
        <v>41368620.448356502</v>
      </c>
      <c r="G42">
        <v>22211047.4701185</v>
      </c>
      <c r="H42">
        <v>770198.48444476502</v>
      </c>
      <c r="I42">
        <v>13505257.512207</v>
      </c>
      <c r="J42">
        <v>11782067.030541999</v>
      </c>
      <c r="K42">
        <v>12145328.3360912</v>
      </c>
      <c r="L42">
        <v>39730163.3525768</v>
      </c>
      <c r="M42">
        <v>11719103.491024701</v>
      </c>
      <c r="N42">
        <v>60146540.015390903</v>
      </c>
      <c r="O42">
        <v>6664925.7409242503</v>
      </c>
      <c r="P42">
        <v>6447711.8650913099</v>
      </c>
      <c r="Q42">
        <v>5581189.59905448</v>
      </c>
      <c r="R42">
        <v>13899530.087626601</v>
      </c>
      <c r="S42">
        <v>5830437.9668449201</v>
      </c>
      <c r="T42">
        <v>2579261.9736298001</v>
      </c>
      <c r="U42">
        <v>3718602.0607160302</v>
      </c>
      <c r="V42">
        <v>451310.05277334002</v>
      </c>
      <c r="W42">
        <v>2057303.26576724</v>
      </c>
      <c r="X42">
        <v>679056.81062249898</v>
      </c>
      <c r="Y42">
        <v>26571219.8506267</v>
      </c>
      <c r="Z42">
        <v>0</v>
      </c>
      <c r="AA42">
        <v>0</v>
      </c>
      <c r="AB42">
        <v>794429.75777771103</v>
      </c>
      <c r="AC42">
        <v>264342.53502106201</v>
      </c>
      <c r="AD42">
        <v>3497993.9251549901</v>
      </c>
      <c r="AE42">
        <v>11284.5313041719</v>
      </c>
      <c r="AF42">
        <v>731880.94268675195</v>
      </c>
      <c r="AG42">
        <v>729007.35537239304</v>
      </c>
      <c r="AH42">
        <v>87936.981775133594</v>
      </c>
      <c r="AI42">
        <v>79432.960679619893</v>
      </c>
      <c r="AJ42">
        <v>299875.10228628898</v>
      </c>
      <c r="AK42">
        <v>28449674.907630201</v>
      </c>
      <c r="AL42">
        <v>9010252.4659896009</v>
      </c>
      <c r="AM42">
        <v>8137872.8695827704</v>
      </c>
      <c r="AN42">
        <f t="shared" si="0"/>
        <v>9.1831363531797508E-2</v>
      </c>
    </row>
    <row r="43" spans="1:40">
      <c r="A43">
        <v>41</v>
      </c>
      <c r="B43">
        <v>2051</v>
      </c>
      <c r="C43">
        <v>2049</v>
      </c>
      <c r="D43">
        <v>26703794.0681074</v>
      </c>
      <c r="E43">
        <v>205593290.99134201</v>
      </c>
      <c r="F43">
        <v>42228107.163741201</v>
      </c>
      <c r="G43">
        <v>22698171.679946899</v>
      </c>
      <c r="H43">
        <v>784091.30750736198</v>
      </c>
      <c r="I43">
        <v>13710500.3987222</v>
      </c>
      <c r="J43">
        <v>11968753.379373999</v>
      </c>
      <c r="K43">
        <v>12320294.5857809</v>
      </c>
      <c r="L43">
        <v>40421186.759018697</v>
      </c>
      <c r="M43">
        <v>11912233.2563724</v>
      </c>
      <c r="N43">
        <v>61636363.904181302</v>
      </c>
      <c r="O43">
        <v>6777090.0601237398</v>
      </c>
      <c r="P43">
        <v>6526006.5783991702</v>
      </c>
      <c r="Q43">
        <v>5652932.05457778</v>
      </c>
      <c r="R43">
        <v>14033753.204794699</v>
      </c>
      <c r="S43">
        <v>5910134.1320593897</v>
      </c>
      <c r="T43">
        <v>2619194.3260200298</v>
      </c>
      <c r="U43">
        <v>3766612.66717433</v>
      </c>
      <c r="V43">
        <v>456524.46254162799</v>
      </c>
      <c r="W43">
        <v>2081576.11885344</v>
      </c>
      <c r="X43">
        <v>687844.49613679096</v>
      </c>
      <c r="Y43">
        <v>26859525.099908601</v>
      </c>
      <c r="Z43">
        <v>0</v>
      </c>
      <c r="AA43">
        <v>0</v>
      </c>
      <c r="AB43">
        <v>785259.59192249505</v>
      </c>
      <c r="AC43">
        <v>258393.68780572701</v>
      </c>
      <c r="AD43">
        <v>3367576.0746649802</v>
      </c>
      <c r="AE43">
        <v>10819.0862774329</v>
      </c>
      <c r="AF43">
        <v>715076.09818763402</v>
      </c>
      <c r="AG43">
        <v>704324.31333382998</v>
      </c>
      <c r="AH43">
        <v>85694.579829029506</v>
      </c>
      <c r="AI43">
        <v>75764.936853163294</v>
      </c>
      <c r="AJ43">
        <v>286932.62294207403</v>
      </c>
      <c r="AK43">
        <v>28363853.766662002</v>
      </c>
      <c r="AL43">
        <v>8894962.3085684497</v>
      </c>
      <c r="AM43">
        <v>7971821.36084974</v>
      </c>
      <c r="AN43">
        <f t="shared" si="0"/>
        <v>8.931061772082223E-2</v>
      </c>
    </row>
    <row r="44" spans="1:40">
      <c r="A44">
        <v>42</v>
      </c>
      <c r="B44">
        <v>2052</v>
      </c>
      <c r="C44">
        <v>2050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</row>
    <row r="45" spans="1:40">
      <c r="A45">
        <v>43</v>
      </c>
      <c r="B45">
        <v>2053</v>
      </c>
      <c r="C45">
        <v>2051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</row>
    <row r="46" spans="1:40">
      <c r="A46">
        <v>44</v>
      </c>
      <c r="B46">
        <v>2054</v>
      </c>
      <c r="C46">
        <v>2052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</row>
    <row r="47" spans="1:40">
      <c r="A47">
        <v>45</v>
      </c>
      <c r="B47">
        <v>2055</v>
      </c>
      <c r="C47">
        <v>2053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</row>
    <row r="48" spans="1:40">
      <c r="A48">
        <v>46</v>
      </c>
      <c r="B48">
        <v>2056</v>
      </c>
      <c r="C48">
        <v>2054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</row>
    <row r="49" spans="1:39">
      <c r="A49">
        <v>47</v>
      </c>
      <c r="B49">
        <v>2057</v>
      </c>
      <c r="C49">
        <v>2055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</row>
    <row r="50" spans="1:39">
      <c r="A50">
        <v>48</v>
      </c>
      <c r="B50">
        <v>2058</v>
      </c>
      <c r="C50">
        <v>2056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</row>
    <row r="51" spans="1:39">
      <c r="A51">
        <v>49</v>
      </c>
      <c r="B51">
        <v>2059</v>
      </c>
      <c r="C51">
        <v>2057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</row>
    <row r="52" spans="1:39">
      <c r="A52">
        <v>50</v>
      </c>
      <c r="B52">
        <v>2060</v>
      </c>
      <c r="C52">
        <v>2058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tp_revenue</vt:lpstr>
      <vt:lpstr>accnt_aob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Stephenson</dc:creator>
  <cp:lastModifiedBy>John Stephenson</cp:lastModifiedBy>
  <dcterms:created xsi:type="dcterms:W3CDTF">2019-03-03T00:05:38Z</dcterms:created>
  <dcterms:modified xsi:type="dcterms:W3CDTF">2019-06-30T04:30:52Z</dcterms:modified>
</cp:coreProperties>
</file>